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9900" activeTab="0"/>
  </bookViews>
  <sheets>
    <sheet name="Справка" sheetId="1" r:id="rId1"/>
    <sheet name="Приложение к справке" sheetId="2" r:id="rId2"/>
  </sheets>
  <definedNames>
    <definedName name="_xlnm.Print_Titles" localSheetId="0">'Справка'!$8:$10</definedName>
  </definedNames>
  <calcPr fullCalcOnLoad="1"/>
</workbook>
</file>

<file path=xl/sharedStrings.xml><?xml version="1.0" encoding="utf-8"?>
<sst xmlns="http://schemas.openxmlformats.org/spreadsheetml/2006/main" count="2871" uniqueCount="2133">
  <si>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</si>
  <si>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Иные межбюджетные трансферты</t>
  </si>
  <si>
    <t>Уменьшение прочих остатков средств бюджетов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</si>
  <si>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</si>
  <si>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Прочие доходы от оказания платных услуг (работ)</t>
  </si>
  <si>
    <t>00021945144050000151</t>
  </si>
  <si>
    <t>00011105035100000120</t>
  </si>
  <si>
    <t>Доходы бюджетов субъектов Российской Федерации от возврата иными организациями остатков субсидий прошлых лет</t>
  </si>
  <si>
    <t>Субвенции бюджетам бюджетной системы Российской Федерации</t>
  </si>
  <si>
    <t>00011105027130000120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</si>
  <si>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</si>
  <si>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00011651020020000140</t>
  </si>
  <si>
    <t>00011402043040000410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</si>
  <si>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</si>
  <si>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</si>
  <si>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00020235135020000151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</si>
  <si>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</si>
  <si>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00011637020020000140</t>
  </si>
  <si>
    <t>00011633040040000140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</si>
  <si>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</si>
  <si>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00020235240000000151</t>
  </si>
  <si>
    <t>00011107000000000120</t>
  </si>
  <si>
    <t>00011103020020000120</t>
  </si>
  <si>
    <t>00011105072020000120</t>
  </si>
  <si>
    <t>00011606000010000140</t>
  </si>
  <si>
    <t>00020249999100000151</t>
  </si>
  <si>
    <t>Земельный налог с организаций, обладающих земельным участком, расположенным в границах городских поселений</t>
  </si>
  <si>
    <t>00010102050010000110</t>
  </si>
  <si>
    <t>00010807120010000110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</si>
  <si>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</si>
  <si>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00011406025130000430</t>
  </si>
  <si>
    <t>Земельный налог</t>
  </si>
  <si>
    <t>00021990000020000151</t>
  </si>
  <si>
    <t>00020235118040000151</t>
  </si>
  <si>
    <t>00010800000000000000</t>
  </si>
  <si>
    <t>Закупка товаров, работ, услуг в сфере информационно-коммуникационных технологий</t>
  </si>
  <si>
    <t>00011630013010000140</t>
  </si>
  <si>
    <t>00001050201100000510</t>
  </si>
  <si>
    <t>Уменьшение остатков средств бюджетов</t>
  </si>
  <si>
    <t>00011618050050000140</t>
  </si>
  <si>
    <t>Иные выплаты персоналу учреждений, за исключением фонда оплаты труда</t>
  </si>
  <si>
    <t>00001010000020000810</t>
  </si>
  <si>
    <t>Закупка товаров, работ и услуг для обеспечения государственных (муниципальных) нужд</t>
  </si>
  <si>
    <t>00011202100000000120</t>
  </si>
  <si>
    <t>Денежные взыскания (штрафы) за нарушение законодательства Российской Федерации о безопасности дорожного движения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</si>
  <si>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</si>
  <si>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00010807173010000110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</si>
  <si>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</si>
  <si>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00020249999000000151</t>
  </si>
  <si>
    <t>00011302995100000130</t>
  </si>
  <si>
    <t>00010904020020000110</t>
  </si>
  <si>
    <t>00011105075130000120</t>
  </si>
  <si>
    <t>Доходы от продажи земельных участков, государственная собственность на которые не разграничена</t>
  </si>
  <si>
    <t>00021825520020000151</t>
  </si>
  <si>
    <t>00011625010010000140</t>
  </si>
  <si>
    <t>00001050201000000510</t>
  </si>
  <si>
    <t>00011105325100000120</t>
  </si>
  <si>
    <t>Дотации бюджетам городских округов на выравнивание бюджетной обеспеченности</t>
  </si>
  <si>
    <t>00021960010130000151</t>
  </si>
  <si>
    <t>00020215002130000151</t>
  </si>
  <si>
    <t>Субвенции бюджетам на осуществление отдельных полномочий в области водных отношений</t>
  </si>
  <si>
    <t>00020225446000000151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</si>
  <si>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</si>
  <si>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</si>
  <si>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неналоговые доходы бюджетов городских округов</t>
  </si>
  <si>
    <t>Прочие доходы от компенсации затрат бюджетов территориальных фондов обязательного медицинского страхования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</si>
  <si>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</si>
  <si>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00011690050050000140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</si>
  <si>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</si>
  <si>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Налог на прибыль организаций, зачисляемый в бюджеты бюджетной системы Российской Федерации по соответствующим ставкам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</si>
  <si>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</si>
  <si>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условий договоров (соглашений) о предоставлении бюджетных кредитов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</si>
  <si>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</si>
  <si>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на реализацию отдельных полномочий в области лекарственного обеспечения</t>
  </si>
  <si>
    <t>00020239999040000151</t>
  </si>
  <si>
    <t>00020235129020000151</t>
  </si>
  <si>
    <t>00020245161000000151</t>
  </si>
  <si>
    <t>00010807150010000110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</si>
  <si>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</si>
  <si>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00001050201050000610</t>
  </si>
  <si>
    <t>Субсидии бюджетам бюджетной системы Российской Федерации (межбюджетные субсидии)</t>
  </si>
  <si>
    <t>ИСТОЧНИКИ ВНУТРЕННЕГО ФИНАНСИРОВАНИЯ ДЕФИЦИТОВ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</si>
  <si>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</si>
  <si>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00010606043100000110</t>
  </si>
  <si>
    <t>ФИЗИЧЕСКАЯ КУЛЬТУРА И СПОРТ</t>
  </si>
  <si>
    <t>00011406010000000430</t>
  </si>
  <si>
    <t>00001020000130000810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</si>
  <si>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</si>
  <si>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00011402053130000440</t>
  </si>
  <si>
    <t>Плата за размещение отходов производства и потребления</t>
  </si>
  <si>
    <t>00011202052010000120</t>
  </si>
  <si>
    <t>Доходы, поступающие в порядке возмещения расходов, понесенных в связи с эксплуатацией имущества муниципальных районов</t>
  </si>
  <si>
    <t>00010907030000000110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</si>
  <si>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</si>
  <si>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Плата за оказание услуг по присоединению объектов дорожного сервиса к автомобильным дорогам общего пользования</t>
  </si>
  <si>
    <t>Увеличение остатков средств бюджетов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</si>
  <si>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</si>
  <si>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</si>
  <si>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Прочие субсидии бюджетам городских округов</t>
  </si>
  <si>
    <t>00011650000010000140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</si>
  <si>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</si>
  <si>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Расходы на выплаты персоналу государственных (муниципальных) органов</t>
  </si>
  <si>
    <t>00001010000020000710</t>
  </si>
  <si>
    <t>Земельный налог с физических лиц, обладающих земельным участком, расположенным в границах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</si>
  <si>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</si>
  <si>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</si>
  <si>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</si>
  <si>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</si>
  <si>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</si>
  <si>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</si>
  <si>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</si>
  <si>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00011630020010000140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</si>
  <si>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</si>
  <si>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</si>
  <si>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00021900000130000151</t>
  </si>
  <si>
    <t>00010704030010000110</t>
  </si>
  <si>
    <t>00011105035050000120</t>
  </si>
  <si>
    <t>00010904053130000110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</si>
  <si>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</si>
  <si>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00020240000000000151</t>
  </si>
  <si>
    <t>00001061002050000550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</si>
  <si>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</si>
  <si>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</si>
  <si>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</si>
  <si>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00011406300000000430</t>
  </si>
  <si>
    <t>Орган, обеспечивающий исполнение бюджета: Администрация Карлукского муниципального образования</t>
  </si>
  <si>
    <t>Погашение бюджетами муниципальных районов кредитов от кредитных организаций в валюте Российской Федерации</t>
  </si>
  <si>
    <t>00010904050000000110</t>
  </si>
  <si>
    <t>Дотации бюджетам бюджетной системы Российской Федерации</t>
  </si>
  <si>
    <t>00011105025100000120</t>
  </si>
  <si>
    <t>Субсидии автономным учреждениям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</si>
  <si>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</si>
  <si>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</si>
  <si>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00010604011020000110</t>
  </si>
  <si>
    <t>00010302260010000110</t>
  </si>
  <si>
    <t>00001020000000000700</t>
  </si>
  <si>
    <t>00021825064020000151</t>
  </si>
  <si>
    <t>Публичные нормативные выплаты гражданам несоциального характера</t>
  </si>
  <si>
    <t>Доходы, поступающие в порядке возмещения расходов, понесенных в связи с эксплуатацией имущества городских округов</t>
  </si>
  <si>
    <t>00011105322020000120</t>
  </si>
  <si>
    <t>00020229999040000151</t>
  </si>
  <si>
    <t>Иные дотации</t>
  </si>
  <si>
    <t>00010102040010000110</t>
  </si>
  <si>
    <t>Прочие неналоговые доходы бюджетов городских поселений</t>
  </si>
  <si>
    <t>00001050201130000510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</si>
  <si>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</si>
  <si>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00020230024040000151</t>
  </si>
  <si>
    <t>00011602000000000140</t>
  </si>
  <si>
    <t>00011202030010000120</t>
  </si>
  <si>
    <t>Межбюджетные трансферты, передаваемые бюджетам государственных внебюджетных фондов</t>
  </si>
  <si>
    <t>00011202012010000120</t>
  </si>
  <si>
    <t>00021804030040000180</t>
  </si>
  <si>
    <t>00010807390010000110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</si>
  <si>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</si>
  <si>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Плата за предоставление сведений, документов, содержащихся в государственных реестрах (регистрах)</t>
  </si>
  <si>
    <t>Плата за выбросы загрязняющих веществ в атмосферный воздух передвижными объектами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</si>
  <si>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</si>
  <si>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Дотации на выравнивание бюджетной обеспеченности</t>
  </si>
  <si>
    <t>00011603000000000140</t>
  </si>
  <si>
    <t>Невыясненные поступления, зачисляемые в бюджеты городских округов</t>
  </si>
  <si>
    <t>00021802030020000180</t>
  </si>
  <si>
    <t>ДОХОДЫ ОТ ОКАЗАНИЯ ПЛАТНЫХ УСЛУГ (РАБОТ) И КОМПЕНСАЦИИ ЗАТРАТ ГОСУДАРСТВА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</si>
  <si>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</si>
  <si>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00011204040040000120</t>
  </si>
  <si>
    <t>00010904010020000110</t>
  </si>
  <si>
    <t>Исполнение судебных актов</t>
  </si>
  <si>
    <t>00011101050130000120</t>
  </si>
  <si>
    <t>Налог на пользователей автомобильных дорог</t>
  </si>
  <si>
    <t>00011402050050000440</t>
  </si>
  <si>
    <t>00011651040020000140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</si>
  <si>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</si>
  <si>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00011626000010000140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</si>
  <si>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</si>
  <si>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Доходы от продажи квартир</t>
  </si>
  <si>
    <t>00001050000000000000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</si>
  <si>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</si>
  <si>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налоги и сборы (по отмененным местным налогам и сборам)</t>
  </si>
  <si>
    <t>00011103050050000120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</si>
  <si>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субъектов Российской Федерации</t>
  </si>
  <si>
    <t>00011701050050000180</t>
  </si>
  <si>
    <t>00020235137020000151</t>
  </si>
  <si>
    <t>00020235260000000151</t>
  </si>
  <si>
    <t>00011625080000000140</t>
  </si>
  <si>
    <t>Погашение бюджетами городских округов кредитов от кредитных организаций в валюте Российской Федерации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</si>
  <si>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</si>
  <si>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Прочие неналоговые доходы бюджетов сельских поселений</t>
  </si>
  <si>
    <t>Публичные нормативные социальные  выплаты гражданам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</si>
  <si>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</si>
  <si>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</si>
  <si>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00010807280010000110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</si>
  <si>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</si>
  <si>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</si>
  <si>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00020215001020000151</t>
  </si>
  <si>
    <t>Процент исп-я к плану года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</si>
  <si>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</si>
  <si>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</si>
  <si>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</si>
  <si>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</si>
  <si>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</si>
  <si>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</si>
  <si>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</si>
  <si>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</si>
  <si>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</si>
  <si>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</si>
  <si>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000 0103 0000000000 000</t>
  </si>
  <si>
    <t>000 0103 0000000000 100</t>
  </si>
  <si>
    <t>000 0103 0000000000 110</t>
  </si>
  <si>
    <t>000 0103 0000000000 112</t>
  </si>
  <si>
    <t>000 0103 0000000000 120</t>
  </si>
  <si>
    <t>000 0103 0000000000 121</t>
  </si>
  <si>
    <t>000 0103 0000000000 122</t>
  </si>
  <si>
    <t>000 0103 0000000000 123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</si>
  <si>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</si>
  <si>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</si>
  <si>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</si>
  <si>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</si>
  <si>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</si>
  <si>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</si>
  <si>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000 0103 0000000000 330</t>
  </si>
  <si>
    <t>000 0103 0000000000 350</t>
  </si>
  <si>
    <t>000 0103 0000000000 360</t>
  </si>
  <si>
    <t>000 0103 0000000000 800</t>
  </si>
  <si>
    <t>000 0103 0000000000 850</t>
  </si>
  <si>
    <t>000 0103 0000000000 851</t>
  </si>
  <si>
    <t>000 0103 0000000000 852</t>
  </si>
  <si>
    <t>000 0103 0000000000 853</t>
  </si>
  <si>
    <t>000 0104 0000000000 000</t>
  </si>
  <si>
    <t>000 0104 0000000000 100</t>
  </si>
  <si>
    <t>000 0104 0000000000 110</t>
  </si>
  <si>
    <t>000 0104 0000000000 111</t>
  </si>
  <si>
    <t>000 0104 0000000000 112</t>
  </si>
  <si>
    <t>000 0104 0000000000 119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</si>
  <si>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</si>
  <si>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</si>
  <si>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</si>
  <si>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</si>
  <si>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</si>
  <si>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</si>
  <si>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</si>
  <si>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</si>
  <si>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00021925064020000151</t>
  </si>
  <si>
    <t>Налог с продаж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</si>
  <si>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</si>
  <si>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00011618000000000140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</si>
  <si>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</si>
  <si>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00010807170010000110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</si>
  <si>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</si>
  <si>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</si>
  <si>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00020220079100000151</t>
  </si>
  <si>
    <t>00010904052040000110</t>
  </si>
  <si>
    <t>Бюджетные инвестиции в объекты капитального строительства государственной (муниципальной) собственности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</si>
  <si>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</si>
  <si>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Субсидии автономным учреждениям на иные цели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</si>
  <si>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</si>
  <si>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00010907050000000110</t>
  </si>
  <si>
    <t>Уменьшение прочих остатков денежных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</si>
  <si>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</si>
  <si>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субвенции бюджетам городских округов</t>
  </si>
  <si>
    <t>Субсидии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</si>
  <si>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</si>
  <si>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00011301000000000130</t>
  </si>
  <si>
    <t>00020229998000000151</t>
  </si>
  <si>
    <t>Субвенции бюджетам субъектов Российской Федерации 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</si>
  <si>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00020220079000000151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</si>
  <si>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</si>
  <si>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Иные пенсии, социальные доплаты к пенсиям</t>
  </si>
  <si>
    <t>Другие вопросы в области национальной экономики</t>
  </si>
  <si>
    <t>00011109044040000120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</si>
  <si>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</si>
  <si>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</si>
  <si>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000 0113 0000000000 121</t>
  </si>
  <si>
    <t>000 0113 0000000000 122</t>
  </si>
  <si>
    <t>000 0113 0000000000 123</t>
  </si>
  <si>
    <t>000 0113 0000000000 129</t>
  </si>
  <si>
    <t>000 0113 0000000000 140</t>
  </si>
  <si>
    <t>000 0113 0000000000 141</t>
  </si>
  <si>
    <t>000 0113 0000000000 142</t>
  </si>
  <si>
    <t>000 0113 0000000000 149</t>
  </si>
  <si>
    <t>000 0113 0000000000 200</t>
  </si>
  <si>
    <t>000 0113 0000000000 240</t>
  </si>
  <si>
    <t>000 0113 0000000000 242</t>
  </si>
  <si>
    <t>000 0113 0000000000 243</t>
  </si>
  <si>
    <t>000 0113 0000000000 244</t>
  </si>
  <si>
    <t>000 0113 0000000000 245</t>
  </si>
  <si>
    <t>000 0113 0000000000 300</t>
  </si>
  <si>
    <t>000 0113 0000000000 310</t>
  </si>
  <si>
    <t>000 0113 0000000000 313</t>
  </si>
  <si>
    <t>000 0113 0000000000 330</t>
  </si>
  <si>
    <t>000 0113 0000000000 340</t>
  </si>
  <si>
    <t>000 0113 0000000000 350</t>
  </si>
  <si>
    <t>000 0113 0000000000 360</t>
  </si>
  <si>
    <t>000 0113 0000000000 400</t>
  </si>
  <si>
    <t>000 0113 0000000000 410</t>
  </si>
  <si>
    <t>000 0113 0000000000 412</t>
  </si>
  <si>
    <t>000 0113 0000000000 414</t>
  </si>
  <si>
    <t>000 0113 0000000000 500</t>
  </si>
  <si>
    <t>000 0113 0000000000 530</t>
  </si>
  <si>
    <t>000 0113 0000000000 540</t>
  </si>
  <si>
    <t>000 0113 0000000000 600</t>
  </si>
  <si>
    <t>000 0113 0000000000 610</t>
  </si>
  <si>
    <t>000 0113 0000000000 611</t>
  </si>
  <si>
    <t>000 0113 0000000000 620</t>
  </si>
  <si>
    <t>000 0113 0000000000 621</t>
  </si>
  <si>
    <t>000 0113 0000000000 622</t>
  </si>
  <si>
    <t>000 0113 0000000000 630</t>
  </si>
  <si>
    <t>000 0113 0000000000 634</t>
  </si>
  <si>
    <t>000 0113 0000000000 800</t>
  </si>
  <si>
    <t>000 0113 0000000000 810</t>
  </si>
  <si>
    <t>000 0113 0000000000 814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</si>
  <si>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</si>
  <si>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</si>
  <si>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</si>
  <si>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</si>
  <si>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</si>
  <si>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</si>
  <si>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000 0113 0000000000 870</t>
  </si>
  <si>
    <t>000 0113 0000000000 880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</si>
  <si>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</si>
  <si>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</si>
  <si>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</si>
  <si>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</si>
  <si>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</si>
  <si>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</si>
  <si>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</si>
  <si>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</si>
  <si>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</si>
  <si>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</si>
  <si>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</si>
  <si>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</si>
  <si>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</si>
  <si>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000 0204 0000000000 100</t>
  </si>
  <si>
    <t>000 0204 0000000000 110</t>
  </si>
  <si>
    <t>000 0204 0000000000 111</t>
  </si>
  <si>
    <t>000 0204 0000000000 112</t>
  </si>
  <si>
    <t>000 0204 0000000000 119</t>
  </si>
  <si>
    <t>000 0204 0000000000 120</t>
  </si>
  <si>
    <t>000 0204 0000000000 122</t>
  </si>
  <si>
    <t>000 0204 0000000000 200</t>
  </si>
  <si>
    <t>000 0204 0000000000 240</t>
  </si>
  <si>
    <t>000 0204 0000000000 242</t>
  </si>
  <si>
    <t>000 0204 0000000000 243</t>
  </si>
  <si>
    <t>000 0204 0000000000 244</t>
  </si>
  <si>
    <t>000 0204 0000000000 800</t>
  </si>
  <si>
    <t>000 0204 0000000000 850</t>
  </si>
  <si>
    <t>000 0204 0000000000 851</t>
  </si>
  <si>
    <t>000 0204 0000000000 852</t>
  </si>
  <si>
    <t>000 0204 0000000000 853</t>
  </si>
  <si>
    <t>000 0300 0000000000 000</t>
  </si>
  <si>
    <t>000 0302 0000000000 200</t>
  </si>
  <si>
    <t>000 0302 0000000000 240</t>
  </si>
  <si>
    <t>000 0302 0000000000 244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</si>
  <si>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</si>
  <si>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</si>
  <si>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</si>
  <si>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</si>
  <si>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</si>
  <si>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</si>
  <si>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</si>
  <si>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</si>
  <si>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</si>
  <si>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</si>
  <si>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</si>
  <si>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000 0309 0000000000 230</t>
  </si>
  <si>
    <t>000 0309 0000000000 232</t>
  </si>
  <si>
    <t>000 0309 0000000000 240</t>
  </si>
  <si>
    <t>000 0309 0000000000 242</t>
  </si>
  <si>
    <t>000 0309 0000000000 243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</si>
  <si>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</si>
  <si>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</si>
  <si>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</si>
  <si>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</si>
  <si>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</si>
  <si>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</si>
  <si>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000 0309 0000000000 612</t>
  </si>
  <si>
    <t>000 0309 0000000000 800</t>
  </si>
  <si>
    <t>000 0309 0000000000 810</t>
  </si>
  <si>
    <t>000 0309 0000000000 812</t>
  </si>
  <si>
    <t>000 0309 0000000000 830</t>
  </si>
  <si>
    <t>000 0309 0000000000 831</t>
  </si>
  <si>
    <t>000 0309 0000000000 850</t>
  </si>
  <si>
    <t>000 0309 0000000000 851</t>
  </si>
  <si>
    <t>000 0309 0000000000 852</t>
  </si>
  <si>
    <t>000 0309 0000000000 853</t>
  </si>
  <si>
    <t>000 0309 0000000000 870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</si>
  <si>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</si>
  <si>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</si>
  <si>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</si>
  <si>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</si>
  <si>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</si>
  <si>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</si>
  <si>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</si>
  <si>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</si>
  <si>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</si>
  <si>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</si>
  <si>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</si>
  <si>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</si>
  <si>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</si>
  <si>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</si>
  <si>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000 0310 0000000000 600</t>
  </si>
  <si>
    <t>000 0310 0000000000 610</t>
  </si>
  <si>
    <t>000 0310 0000000000 611</t>
  </si>
  <si>
    <t>000 0310 0000000000 612</t>
  </si>
  <si>
    <t>000 0310 0000000000 800</t>
  </si>
  <si>
    <t>000 0310 0000000000 850</t>
  </si>
  <si>
    <t>000 0310 0000000000 852</t>
  </si>
  <si>
    <t>000 0310 0000000000 853</t>
  </si>
  <si>
    <t>000 0311 0000000000 100</t>
  </si>
  <si>
    <t>000 0311 0000000000 120</t>
  </si>
  <si>
    <t>000 0311 0000000000 122</t>
  </si>
  <si>
    <t>000 0311 0000000000 200</t>
  </si>
  <si>
    <t>000 0311 0000000000 240</t>
  </si>
  <si>
    <t>000 0311 0000000000 244</t>
  </si>
  <si>
    <t>000 0311 0000000000 300</t>
  </si>
  <si>
    <t>000 0311 0000000000 320</t>
  </si>
  <si>
    <t>000 0311 0000000000 321</t>
  </si>
  <si>
    <t>000 0311 0000000000 360</t>
  </si>
  <si>
    <t>000 0314 0000000000 100</t>
  </si>
  <si>
    <t>000 0314 0000000000 110</t>
  </si>
  <si>
    <t>000 0314 0000000000 111</t>
  </si>
  <si>
    <t>000 0314 0000000000 119</t>
  </si>
  <si>
    <t>000 0314 0000000000 120</t>
  </si>
  <si>
    <t>000 0314 0000000000 121</t>
  </si>
  <si>
    <t>000 0314 0000000000 122</t>
  </si>
  <si>
    <t>000 0314 0000000000 123</t>
  </si>
  <si>
    <t>000 0314 0000000000 129</t>
  </si>
  <si>
    <t>000 0314 0000000000 200</t>
  </si>
  <si>
    <t>000 0314 0000000000 240</t>
  </si>
  <si>
    <t>000 0314 0000000000 242</t>
  </si>
  <si>
    <t>000 0314 0000000000 244</t>
  </si>
  <si>
    <t>000 0314 0000000000 300</t>
  </si>
  <si>
    <t>000 0314 0000000000 350</t>
  </si>
  <si>
    <t>000 0314 0000000000 360</t>
  </si>
  <si>
    <t>000 0314 0000000000 500</t>
  </si>
  <si>
    <t>000 0314 0000000000 530</t>
  </si>
  <si>
    <t>000 0314 0000000000 540</t>
  </si>
  <si>
    <t>000 0314 0000000000 600</t>
  </si>
  <si>
    <t>000 0314 0000000000 610</t>
  </si>
  <si>
    <t>000 0314 0000000000 612</t>
  </si>
  <si>
    <t>000 0314 0000000000 620</t>
  </si>
  <si>
    <t>000 0314 0000000000 622</t>
  </si>
  <si>
    <t>000 0314 0000000000 630</t>
  </si>
  <si>
    <t>000 0314 0000000000 634</t>
  </si>
  <si>
    <t>000 0314 0000000000 800</t>
  </si>
  <si>
    <t>000 0314 0000000000 810</t>
  </si>
  <si>
    <t>000 0314 0000000000 814</t>
  </si>
  <si>
    <t>000 0314 0000000000 850</t>
  </si>
  <si>
    <t>000 0314 0000000000 853</t>
  </si>
  <si>
    <t>000 0400 0000000000 000</t>
  </si>
  <si>
    <t>000 0408 0000000000 100</t>
  </si>
  <si>
    <t>000 0408 0000000000 110</t>
  </si>
  <si>
    <t>000 0408 0000000000 111</t>
  </si>
  <si>
    <t>000 0408 0000000000 112</t>
  </si>
  <si>
    <t>000 0408 0000000000 119</t>
  </si>
  <si>
    <t>000 0408 0000000000 200</t>
  </si>
  <si>
    <t>000 0408 0000000000 240</t>
  </si>
  <si>
    <t>000 0408 0000000000 242</t>
  </si>
  <si>
    <t>000 0408 0000000000 244</t>
  </si>
  <si>
    <t>000 0408 0000000000 400</t>
  </si>
  <si>
    <t>000 0408 0000000000 410</t>
  </si>
  <si>
    <t>000 0408 0000000000 414</t>
  </si>
  <si>
    <t>000 0408 0000000000 450</t>
  </si>
  <si>
    <t>000 0408 0000000000 452</t>
  </si>
  <si>
    <t>000 0408 0000000000 500</t>
  </si>
  <si>
    <t>000 0408 0000000000 520</t>
  </si>
  <si>
    <t>000 0408 0000000000 521</t>
  </si>
  <si>
    <t>000 0408 0000000000 540</t>
  </si>
  <si>
    <t>000 0408 0000000000 600</t>
  </si>
  <si>
    <t>000 0408 0000000000 610</t>
  </si>
  <si>
    <t>000 0408 0000000000 611</t>
  </si>
  <si>
    <t>000 0408 0000000000 800</t>
  </si>
  <si>
    <t>000 0408 0000000000 810</t>
  </si>
  <si>
    <t>000 0408 0000000000 811</t>
  </si>
  <si>
    <t>000 0408 0000000000 812</t>
  </si>
  <si>
    <t>000 0408 0000000000 814</t>
  </si>
  <si>
    <t>000 0408 0000000000 850</t>
  </si>
  <si>
    <t>000 0408 0000000000 851</t>
  </si>
  <si>
    <t>000 0408 0000000000 852</t>
  </si>
  <si>
    <t>000 0409 0000000000 000</t>
  </si>
  <si>
    <t>000 0409 0000000000 100</t>
  </si>
  <si>
    <t>000 0409 0000000000 110</t>
  </si>
  <si>
    <t>000 0409 0000000000 111</t>
  </si>
  <si>
    <t>000 0409 0000000000 112</t>
  </si>
  <si>
    <t>000 0409 0000000000 119</t>
  </si>
  <si>
    <t>000 0409 0000000000 200</t>
  </si>
  <si>
    <t>000 0409 0000000000 240</t>
  </si>
  <si>
    <t>000 0409 0000000000 241</t>
  </si>
  <si>
    <t>000 0409 0000000000 242</t>
  </si>
  <si>
    <t>000 0409 0000000000 243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</si>
  <si>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</si>
  <si>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</si>
  <si>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</si>
  <si>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</si>
  <si>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</si>
  <si>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000 0409 0000000000 520</t>
  </si>
  <si>
    <t>000 0409 0000000000 521</t>
  </si>
  <si>
    <t>000 0409 0000000000 522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</si>
  <si>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</si>
  <si>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</si>
  <si>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</si>
  <si>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</si>
  <si>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</si>
  <si>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000 0409 0000000000 810</t>
  </si>
  <si>
    <t>000 0409 0000000000 811</t>
  </si>
  <si>
    <t>000 0409 0000000000 814</t>
  </si>
  <si>
    <t>000 0409 0000000000 830</t>
  </si>
  <si>
    <t>000 0409 0000000000 831</t>
  </si>
  <si>
    <t>000 0409 0000000000 850</t>
  </si>
  <si>
    <t>000 0409 0000000000 851</t>
  </si>
  <si>
    <t>000 0409 0000000000 852</t>
  </si>
  <si>
    <t>000 0409 0000000000 853</t>
  </si>
  <si>
    <t>000 0411 0000000000 200</t>
  </si>
  <si>
    <t>000 0411 0000000000 240</t>
  </si>
  <si>
    <t>000 0411 0000000000 241</t>
  </si>
  <si>
    <t>000 0411 0000000000 800</t>
  </si>
  <si>
    <t>000 0411 0000000000 810</t>
  </si>
  <si>
    <t>000 0411 0000000000 814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</si>
  <si>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</si>
  <si>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</si>
  <si>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</si>
  <si>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</si>
  <si>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</si>
  <si>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</si>
  <si>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</si>
  <si>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</si>
  <si>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</si>
  <si>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</si>
  <si>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</si>
  <si>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</si>
  <si>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000 0412 0000000000 241</t>
  </si>
  <si>
    <t>000 0412 0000000000 242</t>
  </si>
  <si>
    <t>000 0412 0000000000 244</t>
  </si>
  <si>
    <t>000 0412 0000000000 245</t>
  </si>
  <si>
    <t>000 0412 0000000000 300</t>
  </si>
  <si>
    <t>000 0412 0000000000 320</t>
  </si>
  <si>
    <t>000 0412 0000000000 321</t>
  </si>
  <si>
    <t>000 0412 0000000000 350</t>
  </si>
  <si>
    <t>000 0412 0000000000 500</t>
  </si>
  <si>
    <t>000 0412 0000000000 520</t>
  </si>
  <si>
    <t>000 0412 0000000000 521</t>
  </si>
  <si>
    <t>000 0412 0000000000 600</t>
  </si>
  <si>
    <t>000 0412 0000000000 610</t>
  </si>
  <si>
    <t>000 0412 0000000000 611</t>
  </si>
  <si>
    <t>000 0412 0000000000 612</t>
  </si>
  <si>
    <t>000 0412 0000000000 630</t>
  </si>
  <si>
    <t>000 0412 0000000000 634</t>
  </si>
  <si>
    <t>000 0412 0000000000 800</t>
  </si>
  <si>
    <t>000 0412 0000000000 810</t>
  </si>
  <si>
    <t>000 0412 0000000000 811</t>
  </si>
  <si>
    <t>000 0412 0000000000 812</t>
  </si>
  <si>
    <t>000 0412 0000000000 814</t>
  </si>
  <si>
    <t>000 0412 0000000000 830</t>
  </si>
  <si>
    <t>000 0412 0000000000 831</t>
  </si>
  <si>
    <t>000 0412 0000000000 850</t>
  </si>
  <si>
    <t>000 0412 0000000000 851</t>
  </si>
  <si>
    <t>000 0412 0000000000 852</t>
  </si>
  <si>
    <t>000 0412 0000000000 853</t>
  </si>
  <si>
    <t>000 0412 0000000000 860</t>
  </si>
  <si>
    <t>000 0412 0000000000 862</t>
  </si>
  <si>
    <t>000 0412 0000000000 880</t>
  </si>
  <si>
    <t>000 0500 0000000000 000</t>
  </si>
  <si>
    <t>000 0501 0000000000 000</t>
  </si>
  <si>
    <t>000 0501 0000000000 200</t>
  </si>
  <si>
    <t>000 0501 0000000000 240</t>
  </si>
  <si>
    <t>000 0501 0000000000 241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</si>
  <si>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</si>
  <si>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</si>
  <si>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</si>
  <si>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</si>
  <si>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</si>
  <si>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</si>
  <si>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</si>
  <si>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000 0501 0000000000 520</t>
  </si>
  <si>
    <t>000 0501 0000000000 521</t>
  </si>
  <si>
    <t>000 0501 0000000000 522</t>
  </si>
  <si>
    <t>000 0501 0000000000 600</t>
  </si>
  <si>
    <t>000 0501 0000000000 630</t>
  </si>
  <si>
    <t>000 0501 0000000000 631</t>
  </si>
  <si>
    <t>000 0501 0000000000 634</t>
  </si>
  <si>
    <t>000 0501 0000000000 800</t>
  </si>
  <si>
    <t>000 0501 0000000000 810</t>
  </si>
  <si>
    <t>000 0501 0000000000 811</t>
  </si>
  <si>
    <t>000 0501 0000000000 814</t>
  </si>
  <si>
    <t>000 0501 0000000000 830</t>
  </si>
  <si>
    <t>000 0501 0000000000 831</t>
  </si>
  <si>
    <t>000 0501 0000000000 850</t>
  </si>
  <si>
    <t>000 0501 0000000000 851</t>
  </si>
  <si>
    <t>000 0501 0000000000 853</t>
  </si>
  <si>
    <t>000 0502 0000000000 000</t>
  </si>
  <si>
    <t>000 0502 0000000000 200</t>
  </si>
  <si>
    <t>000 0502 0000000000 240</t>
  </si>
  <si>
    <t>000 0502 0000000000 241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</si>
  <si>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</si>
  <si>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</si>
  <si>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</si>
  <si>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</si>
  <si>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</si>
  <si>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000 0502 0000000000 460</t>
  </si>
  <si>
    <t>000 0502 0000000000 466</t>
  </si>
  <si>
    <t>000 0502 0000000000 500</t>
  </si>
  <si>
    <t>000 0502 0000000000 520</t>
  </si>
  <si>
    <t>000 0502 0000000000 521</t>
  </si>
  <si>
    <t>000 0502 0000000000 522</t>
  </si>
  <si>
    <t>000 0502 0000000000 600</t>
  </si>
  <si>
    <t>000 0502 0000000000 610</t>
  </si>
  <si>
    <t>000 0502 0000000000 611</t>
  </si>
  <si>
    <t>000 0502 0000000000 612</t>
  </si>
  <si>
    <t>000 0502 0000000000 800</t>
  </si>
  <si>
    <t>000 0502 0000000000 810</t>
  </si>
  <si>
    <t>000 0502 0000000000 811</t>
  </si>
  <si>
    <t>000 0502 0000000000 814</t>
  </si>
  <si>
    <t>000 0502 0000000000 830</t>
  </si>
  <si>
    <t>000 0502 0000000000 831</t>
  </si>
  <si>
    <t>000 0502 0000000000 850</t>
  </si>
  <si>
    <t>000 0502 0000000000 851</t>
  </si>
  <si>
    <t>000 0502 0000000000 852</t>
  </si>
  <si>
    <t>000 0502 0000000000 853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</si>
  <si>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</si>
  <si>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</si>
  <si>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</si>
  <si>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</si>
  <si>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</si>
  <si>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</si>
  <si>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</si>
  <si>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</si>
  <si>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000 0503 0000000000 242</t>
  </si>
  <si>
    <t>000 0503 0000000000 243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</si>
  <si>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</si>
  <si>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</si>
  <si>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</si>
  <si>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</si>
  <si>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</si>
  <si>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000 0503 0000000000 520</t>
  </si>
  <si>
    <t>000 0503 0000000000 521</t>
  </si>
  <si>
    <t>000 0503 0000000000 522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</si>
  <si>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</si>
  <si>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</si>
  <si>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</si>
  <si>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</si>
  <si>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</si>
  <si>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</si>
  <si>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000 0503 0000000000 811</t>
  </si>
  <si>
    <t>000 0503 0000000000 814</t>
  </si>
  <si>
    <t>000 0503 0000000000 830</t>
  </si>
  <si>
    <t>000 0503 0000000000 831</t>
  </si>
  <si>
    <t>000 0503 0000000000 850</t>
  </si>
  <si>
    <t>000 0503 0000000000 851</t>
  </si>
  <si>
    <t>000 0503 0000000000 852</t>
  </si>
  <si>
    <t>000 0503 0000000000 853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</si>
  <si>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</si>
  <si>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</si>
  <si>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</si>
  <si>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</si>
  <si>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</si>
  <si>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</si>
  <si>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</si>
  <si>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</si>
  <si>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</si>
  <si>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</si>
  <si>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</si>
  <si>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</si>
  <si>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000 0505 0000000000 243</t>
  </si>
  <si>
    <t>000 0505 0000000000 244</t>
  </si>
  <si>
    <t>000 0505 0000000000 300</t>
  </si>
  <si>
    <t>000 0505 0000000000 320</t>
  </si>
  <si>
    <t>000 0505 0000000000 321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</si>
  <si>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</si>
  <si>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</si>
  <si>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</si>
  <si>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</si>
  <si>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</si>
  <si>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</si>
  <si>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</si>
  <si>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000 0505 0000000000 800</t>
  </si>
  <si>
    <t>000 0505 0000000000 830</t>
  </si>
  <si>
    <t>000 0505 0000000000 831</t>
  </si>
  <si>
    <t>000 0505 0000000000 850</t>
  </si>
  <si>
    <t>000 0505 0000000000 851</t>
  </si>
  <si>
    <t>000 0505 0000000000 852</t>
  </si>
  <si>
    <t>000 0505 0000000000 853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</si>
  <si>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</si>
  <si>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00011603020020000140</t>
  </si>
  <si>
    <t>Прочие доходы от компенсации затрат государства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</si>
  <si>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</si>
  <si>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</si>
  <si>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</si>
  <si>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Фонд оплаты труда государственных внебюджетных фондов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</si>
  <si>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</si>
  <si>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</si>
  <si>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Субвенции бюджетам субъектов Российской Федерации на оплату жилищно-коммунальных услуг отдельным категориям граждан</t>
  </si>
  <si>
    <t>00011406313130000430</t>
  </si>
  <si>
    <t>00001020000040000710</t>
  </si>
  <si>
    <t>00011201050010000120</t>
  </si>
  <si>
    <t>00021800000020000151</t>
  </si>
  <si>
    <t>00020220051130000151</t>
  </si>
  <si>
    <t>00010606033130000110</t>
  </si>
  <si>
    <t>00001030100040000710</t>
  </si>
  <si>
    <t>00020245141000000151</t>
  </si>
  <si>
    <t>00010807130010000110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</si>
  <si>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</si>
  <si>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</si>
  <si>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00020215001050000151</t>
  </si>
  <si>
    <t>00011202050010000120</t>
  </si>
  <si>
    <t>Расходы на выплаты персоналу государственных внебюджетных фондов</t>
  </si>
  <si>
    <t>00011105027000000120</t>
  </si>
  <si>
    <t>00001010000000000700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</si>
  <si>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</si>
  <si>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</si>
  <si>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</si>
  <si>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</si>
  <si>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</si>
  <si>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</si>
  <si>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</si>
  <si>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</si>
  <si>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</si>
  <si>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</si>
  <si>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</si>
  <si>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</si>
  <si>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</si>
  <si>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000 0709 0000000000 243</t>
  </si>
  <si>
    <t>000 0709 0000000000 244</t>
  </si>
  <si>
    <t>000 0709 0000000000 300</t>
  </si>
  <si>
    <t>000 0709 0000000000 320</t>
  </si>
  <si>
    <t>000 0709 0000000000 321</t>
  </si>
  <si>
    <t>000 0709 0000000000 330</t>
  </si>
  <si>
    <t>000 0709 0000000000 350</t>
  </si>
  <si>
    <t>000 0709 0000000000 360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</si>
  <si>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</si>
  <si>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</si>
  <si>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</si>
  <si>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</si>
  <si>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</si>
  <si>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000 0709 0000000000 621</t>
  </si>
  <si>
    <t>000 0709 0000000000 622</t>
  </si>
  <si>
    <t>000 0709 0000000000 800</t>
  </si>
  <si>
    <t>000 0709 0000000000 830</t>
  </si>
  <si>
    <t>000 0709 0000000000 831</t>
  </si>
  <si>
    <t>000 0709 0000000000 850</t>
  </si>
  <si>
    <t>000 0709 0000000000 851</t>
  </si>
  <si>
    <t>000 0709 0000000000 852</t>
  </si>
  <si>
    <t>000 0709 0000000000 853</t>
  </si>
  <si>
    <t>000 0709 0000000000 880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</si>
  <si>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</si>
  <si>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</si>
  <si>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</si>
  <si>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</si>
  <si>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</si>
  <si>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</si>
  <si>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</si>
  <si>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</si>
  <si>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</si>
  <si>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</si>
  <si>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</si>
  <si>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</si>
  <si>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000 0801 0000000000 300</t>
  </si>
  <si>
    <t>000 0801 0000000000 320</t>
  </si>
  <si>
    <t>000 0801 0000000000 321</t>
  </si>
  <si>
    <t>000 0801 0000000000 350</t>
  </si>
  <si>
    <t>000 0801 0000000000 360</t>
  </si>
  <si>
    <t>000 0801 0000000000 400</t>
  </si>
  <si>
    <t>000 0801 0000000000 410</t>
  </si>
  <si>
    <t>000 0801 0000000000 412</t>
  </si>
  <si>
    <t>000 0801 0000000000 414</t>
  </si>
  <si>
    <t>000 0801 0000000000 500</t>
  </si>
  <si>
    <t>000 0801 0000000000 520</t>
  </si>
  <si>
    <t>000 0801 0000000000 521</t>
  </si>
  <si>
    <t>000 0801 0000000000 522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</si>
  <si>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</si>
  <si>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</si>
  <si>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</si>
  <si>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</si>
  <si>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</si>
  <si>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</si>
  <si>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</si>
  <si>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000 0801 0000000000 630</t>
  </si>
  <si>
    <t>000 0801 0000000000 634</t>
  </si>
  <si>
    <t>000 0801 0000000000 800</t>
  </si>
  <si>
    <t>000 0801 0000000000 810</t>
  </si>
  <si>
    <t>000 0801 0000000000 812</t>
  </si>
  <si>
    <t>000 0801 0000000000 814</t>
  </si>
  <si>
    <t>000 0801 0000000000 830</t>
  </si>
  <si>
    <t>000 0801 0000000000 831</t>
  </si>
  <si>
    <t>000 0801 0000000000 850</t>
  </si>
  <si>
    <t>000 0801 0000000000 851</t>
  </si>
  <si>
    <t>000 0801 0000000000 852</t>
  </si>
  <si>
    <t>000 0801 0000000000 853</t>
  </si>
  <si>
    <t>000 0804 0000000000 100</t>
  </si>
  <si>
    <t>000 0804 0000000000 110</t>
  </si>
  <si>
    <t>000 0804 0000000000 111</t>
  </si>
  <si>
    <t>000 0804 0000000000 112</t>
  </si>
  <si>
    <t>000 0804 0000000000 113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</si>
  <si>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</si>
  <si>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</si>
  <si>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</si>
  <si>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</si>
  <si>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</si>
  <si>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</si>
  <si>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</si>
  <si>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</si>
  <si>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</si>
  <si>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000 0804 0000000000 300</t>
  </si>
  <si>
    <t>000 0804 0000000000 320</t>
  </si>
  <si>
    <t>000 0804 0000000000 321</t>
  </si>
  <si>
    <t>000 0804 0000000000 340</t>
  </si>
  <si>
    <t>000 0804 0000000000 400</t>
  </si>
  <si>
    <t>000 0804 0000000000 410</t>
  </si>
  <si>
    <t>000 0804 0000000000 414</t>
  </si>
  <si>
    <t>000 0804 0000000000 500</t>
  </si>
  <si>
    <t>000 0804 0000000000 520</t>
  </si>
  <si>
    <t>000 0804 0000000000 521</t>
  </si>
  <si>
    <t>000 0804 0000000000 522</t>
  </si>
  <si>
    <t>000 0804 0000000000 600</t>
  </si>
  <si>
    <t>000 0804 0000000000 610</t>
  </si>
  <si>
    <t>000 0804 0000000000 611</t>
  </si>
  <si>
    <t>000 0804 0000000000 612</t>
  </si>
  <si>
    <t>000 0804 0000000000 620</t>
  </si>
  <si>
    <t>000 0804 0000000000 621</t>
  </si>
  <si>
    <t>000 0804 0000000000 622</t>
  </si>
  <si>
    <t>000 0804 0000000000 630</t>
  </si>
  <si>
    <t>000 0804 0000000000 634</t>
  </si>
  <si>
    <t>000 0804 0000000000 800</t>
  </si>
  <si>
    <t>000 0804 0000000000 850</t>
  </si>
  <si>
    <t>000 0804 0000000000 851</t>
  </si>
  <si>
    <t>000 0804 0000000000 852</t>
  </si>
  <si>
    <t>000 0804 0000000000 853</t>
  </si>
  <si>
    <t>000 0909 0000000000 100</t>
  </si>
  <si>
    <t>000 0909 0000000000 110</t>
  </si>
  <si>
    <t>000 0909 0000000000 111</t>
  </si>
  <si>
    <t>000 0909 0000000000 112</t>
  </si>
  <si>
    <t>000 0909 0000000000 119</t>
  </si>
  <si>
    <t>000 0909 0000000000 120</t>
  </si>
  <si>
    <t>000 0909 0000000000 121</t>
  </si>
  <si>
    <t>000 0909 0000000000 122</t>
  </si>
  <si>
    <t>000 0909 0000000000 129</t>
  </si>
  <si>
    <t>000 0909 0000000000 200</t>
  </si>
  <si>
    <t>000 0909 0000000000 240</t>
  </si>
  <si>
    <t>000 0909 0000000000 242</t>
  </si>
  <si>
    <t>000 0909 0000000000 243</t>
  </si>
  <si>
    <t>000 0909 0000000000 244</t>
  </si>
  <si>
    <t>000 0909 0000000000 300</t>
  </si>
  <si>
    <t>000 0909 0000000000 310</t>
  </si>
  <si>
    <t>000 0909 0000000000 313</t>
  </si>
  <si>
    <t>000 0909 0000000000 320</t>
  </si>
  <si>
    <t>000 0909 0000000000 321</t>
  </si>
  <si>
    <t>000 0909 0000000000 323</t>
  </si>
  <si>
    <t>000 0909 0000000000 330</t>
  </si>
  <si>
    <t>000 0909 0000000000 350</t>
  </si>
  <si>
    <t>000 0909 0000000000 360</t>
  </si>
  <si>
    <t>000 0909 0000000000 500</t>
  </si>
  <si>
    <t>000 0909 0000000000 540</t>
  </si>
  <si>
    <t>000 0909 0000000000 580</t>
  </si>
  <si>
    <t>000 0909 0000000000 600</t>
  </si>
  <si>
    <t>000 0909 0000000000 610</t>
  </si>
  <si>
    <t>000 0909 0000000000 611</t>
  </si>
  <si>
    <t>000 0909 0000000000 612</t>
  </si>
  <si>
    <t>000 0909 0000000000 620</t>
  </si>
  <si>
    <t>000 0909 0000000000 621</t>
  </si>
  <si>
    <t>000 0909 0000000000 622</t>
  </si>
  <si>
    <t>000 0909 0000000000 800</t>
  </si>
  <si>
    <t>000 0909 0000000000 830</t>
  </si>
  <si>
    <t>000 0909 0000000000 831</t>
  </si>
  <si>
    <t>000 0909 0000000000 850</t>
  </si>
  <si>
    <t>000 0909 0000000000 851</t>
  </si>
  <si>
    <t>000 0909 0000000000 852</t>
  </si>
  <si>
    <t>000 0909 0000000000 853</t>
  </si>
  <si>
    <t>000 1000 0000000000 000</t>
  </si>
  <si>
    <t>000 1001 0000000000 000</t>
  </si>
  <si>
    <t>000 1001 0000000000 200</t>
  </si>
  <si>
    <t>000 1001 0000000000 240</t>
  </si>
  <si>
    <t>000 1001 0000000000 244</t>
  </si>
  <si>
    <t>000 1001 0000000000 300</t>
  </si>
  <si>
    <t>000 1001 0000000000 310</t>
  </si>
  <si>
    <t>000 1001 0000000000 312</t>
  </si>
  <si>
    <t>000 1001 0000000000 313</t>
  </si>
  <si>
    <t>000 1001 0000000000 320</t>
  </si>
  <si>
    <t>000 1001 0000000000 321</t>
  </si>
  <si>
    <t>000 1001 0000000000 500</t>
  </si>
  <si>
    <t>000 1001 0000000000 570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</si>
  <si>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</si>
  <si>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00020000000000000000</t>
  </si>
  <si>
    <t>Другие общегосударственные вопросы</t>
  </si>
  <si>
    <t>00011109040000000120</t>
  </si>
  <si>
    <t>Премии и гранты</t>
  </si>
  <si>
    <t>00011301520020000130</t>
  </si>
  <si>
    <t>00011406013130000430</t>
  </si>
  <si>
    <t>Суммы по искам о возмещении вреда, причиненного окружающей среде</t>
  </si>
  <si>
    <t>00001030100050000810</t>
  </si>
  <si>
    <t>00011301990000000130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</si>
  <si>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</si>
  <si>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00010102020010000110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</si>
  <si>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</si>
  <si>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Дотации бюджетам сельских поселений на выравнивание бюджетной обеспеченности</t>
  </si>
  <si>
    <t>00011204000000000120</t>
  </si>
  <si>
    <t>00011202010010000120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</si>
  <si>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</si>
  <si>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>00001050201000000610</t>
  </si>
  <si>
    <t>Дотации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</si>
  <si>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</si>
  <si>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Фонд оплаты труда государственных (муниципальных) органов</t>
  </si>
  <si>
    <t>00021925029050000151</t>
  </si>
  <si>
    <t>00021804010040000180</t>
  </si>
  <si>
    <t>Увеличение прочих остатков денежных средств  бюджетов муниципальных районов</t>
  </si>
  <si>
    <t>00001050201090000510</t>
  </si>
  <si>
    <t>00020230024130000151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</si>
  <si>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</si>
  <si>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</si>
  <si>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на поддержку племенного крупного рогатого скота молочного направления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</si>
  <si>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</si>
  <si>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</si>
  <si>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</si>
  <si>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</si>
  <si>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00020215002100000151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</si>
  <si>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</si>
  <si>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</si>
  <si>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Прочие субсидии бюджетам муниципальных районов</t>
  </si>
  <si>
    <t>Земельный налог с организаций, обладающих земельным участком, расположенным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</si>
  <si>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</si>
  <si>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00011302999090000130</t>
  </si>
  <si>
    <t>00011630000010000140</t>
  </si>
  <si>
    <t>Уменьшение прочих остатков денежных средств бюджетов сельских поселений</t>
  </si>
  <si>
    <t>Земельный налог с организаций</t>
  </si>
  <si>
    <t>00010101010000000110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</si>
  <si>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</si>
  <si>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Регулярные платежи за пользование недрами при пользовании недрами на территории Российской Федерации</t>
  </si>
  <si>
    <t>00001050000000000500</t>
  </si>
  <si>
    <t>00010807020010000110</t>
  </si>
  <si>
    <t>00010601030130000110</t>
  </si>
  <si>
    <t>00011623051130000140</t>
  </si>
  <si>
    <t>00020220079130000151</t>
  </si>
  <si>
    <t>00011502050100000140</t>
  </si>
  <si>
    <t>00021805000050000180</t>
  </si>
  <si>
    <t>Прочие доходы от оказания платных услуг (работ) получателями средств бюджетов городских округов</t>
  </si>
  <si>
    <t>00010807160010000110</t>
  </si>
  <si>
    <t>00021900000090000151</t>
  </si>
  <si>
    <t>00011400000000000000</t>
  </si>
  <si>
    <t>00020215002000000151</t>
  </si>
  <si>
    <t>00011301540130000130</t>
  </si>
  <si>
    <t>00001050201020000610</t>
  </si>
  <si>
    <t>00011406020000000430</t>
  </si>
  <si>
    <t>00010807142010000110</t>
  </si>
  <si>
    <t>Увеличение прочих остатков денежных средств бюджетов городских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</si>
  <si>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</si>
  <si>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00010807282010000110</t>
  </si>
  <si>
    <t>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Байкало-Амурской магистрали из бюджетов муниципальных образований</t>
  </si>
  <si>
    <t>00020220000000000151</t>
  </si>
  <si>
    <t>Доходы, поступающие в порядке возмещения расходов, понесенных в связи с эксплуатацией имущества городских поселений</t>
  </si>
  <si>
    <t>00001030100100000810</t>
  </si>
  <si>
    <t>Закупка товаров, работ, услуг в целях капитального ремонта государственного (муниципального) имущества</t>
  </si>
  <si>
    <t>00011621090090000140</t>
  </si>
  <si>
    <t>00021825020020000151</t>
  </si>
  <si>
    <t>00011402023020000410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</si>
  <si>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</si>
  <si>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</si>
  <si>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</si>
  <si>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</t>
  </si>
  <si>
    <t>00010907033050000110</t>
  </si>
  <si>
    <t>Субсидии бюджетам городских поселений на реализацию федеральных целевых программ</t>
  </si>
  <si>
    <t>00011625050010000140</t>
  </si>
  <si>
    <t>00011105070000000120</t>
  </si>
  <si>
    <t>00020235134020000151</t>
  </si>
  <si>
    <t>00020229999050000151</t>
  </si>
  <si>
    <t>00011103000000000120</t>
  </si>
  <si>
    <t>00020230024050000151</t>
  </si>
  <si>
    <t>Погашение кредитов, предоставленных кредитными организациями в валюте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</si>
  <si>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</si>
  <si>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00011635030050000140</t>
  </si>
  <si>
    <t>00011630030010000140</t>
  </si>
  <si>
    <t>Доходы бюджетов муниципальных районов от возврата иными организациями остатков субсидий прошлых лет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</si>
  <si>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</si>
  <si>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00011630012010000140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</si>
  <si>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</si>
  <si>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бюджетов бюджетной системы Российской Федерации от возврата организациями остатков субсидий прошлых лет</t>
  </si>
  <si>
    <t>00021805030050000180</t>
  </si>
  <si>
    <t>00010906000020000110</t>
  </si>
  <si>
    <t>00010904053100000110</t>
  </si>
  <si>
    <t>00001050201040000510</t>
  </si>
  <si>
    <t>00011406310000000430</t>
  </si>
  <si>
    <t>00001061002020000550</t>
  </si>
  <si>
    <t>00010807172010000110</t>
  </si>
  <si>
    <t>00010904000000000110</t>
  </si>
  <si>
    <t>00020225081000000151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</si>
  <si>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</si>
  <si>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00021800000100000151</t>
  </si>
  <si>
    <t>00010901030050000110</t>
  </si>
  <si>
    <t>00011401000000000410</t>
  </si>
  <si>
    <t>Дотации бюджетам муниципальных районов на выравнивание бюджетной обеспеченности</t>
  </si>
  <si>
    <t>00020215001130000151</t>
  </si>
  <si>
    <t>Налог на рекламу, мобилизуемый на территориях городских округов</t>
  </si>
  <si>
    <t>Прочие доходы от компенсации затрат бюджетов субъектов Российской Федерации</t>
  </si>
  <si>
    <t>Культура</t>
  </si>
  <si>
    <t>00011618050100000140</t>
  </si>
  <si>
    <t>Доходы от продажи земельных участков, находящихся в государственной и муниципальной собственности</t>
  </si>
  <si>
    <t>00001020000020000710</t>
  </si>
  <si>
    <t>00021800000000000151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</si>
  <si>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</si>
  <si>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Невыясненные поступления, зачисляемые в бюджеты сельских поселений</t>
  </si>
  <si>
    <t>00011600000000000000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</si>
  <si>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</si>
  <si>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Увеличение прочих остатков денежных средств бюджетов сельских поселений</t>
  </si>
  <si>
    <t>00020235128020000151</t>
  </si>
  <si>
    <t>Государственная пошлина за выдачу и обмен паспорта гражданина Российской Федерации</t>
  </si>
  <si>
    <t>Субвенции местным бюджетам на выполнение передаваемых полномочий субъектов Российской Федерации</t>
  </si>
  <si>
    <t>Транспортный налог с физических лиц</t>
  </si>
  <si>
    <t>Увеличение прочих остатков средств бюджетов</t>
  </si>
  <si>
    <t>Иные выплаты персоналу, за исключением фонда оплаты труда</t>
  </si>
  <si>
    <t>00011603030010000140</t>
  </si>
  <si>
    <t>00010807340010000110</t>
  </si>
  <si>
    <t>00011105075050000120</t>
  </si>
  <si>
    <t>00020245142000000151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</si>
  <si>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</si>
  <si>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00010807080010000110</t>
  </si>
  <si>
    <t>00021960010050000151</t>
  </si>
  <si>
    <t>00020250000000000151</t>
  </si>
  <si>
    <t>00011402052130000440</t>
  </si>
  <si>
    <t>00020245161020000151</t>
  </si>
  <si>
    <t>Доходы бюджетов субъектов Российской Федерации от возврата автономными учреждениями остатков субсидий прошлых лет</t>
  </si>
  <si>
    <t>Уменьшение прочих остатков денежных средств бюджетов городских поселений</t>
  </si>
  <si>
    <t>Сбор за пользование объектами водных биологических ресурсов (по внутренним водным объектам)</t>
  </si>
  <si>
    <t>Доходы от компенсации затрат государства</t>
  </si>
  <si>
    <t>00010600000000000000</t>
  </si>
  <si>
    <t>Налоги на имущество</t>
  </si>
  <si>
    <t>Платежи при пользовании недрами</t>
  </si>
  <si>
    <t>Денежные взыскания (штрафы) за нарушение земельного законодательства</t>
  </si>
  <si>
    <t>00011690050100000140</t>
  </si>
  <si>
    <t>00001061002000000500</t>
  </si>
  <si>
    <t>00011502050050000140</t>
  </si>
  <si>
    <t>00010911010020000110</t>
  </si>
  <si>
    <t>Земельный налог с физических лиц, обладающих земельным участком, расположенным в границах сельских поселений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</si>
  <si>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</si>
  <si>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00020220077020000151</t>
  </si>
  <si>
    <t>Прочие субвенции бюджетам субъектов Российской Федерации</t>
  </si>
  <si>
    <t>00011701090090000180</t>
  </si>
  <si>
    <t>00001050201100000610</t>
  </si>
  <si>
    <t>00010302100010000110</t>
  </si>
  <si>
    <t>Прочие доходы от оказания платных услуг (работ) получателями средств бюджетов муниципальных районов</t>
  </si>
  <si>
    <t>00011621020020000140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</si>
  <si>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</si>
  <si>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</si>
  <si>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00020225446020000151</t>
  </si>
  <si>
    <t>00001020000100000710</t>
  </si>
  <si>
    <t>00010907000000000110</t>
  </si>
  <si>
    <t>00011301995100000130</t>
  </si>
  <si>
    <t>00020240014130000151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</si>
  <si>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</si>
  <si>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</si>
  <si>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00001030100100000710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</si>
  <si>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</si>
  <si>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</si>
  <si>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</si>
  <si>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образований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</si>
  <si>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</si>
  <si>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00011690040040000140</t>
  </si>
  <si>
    <t>00020235270020000151</t>
  </si>
  <si>
    <t>Платежи от государственных и муниципальных унитарных предприятий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</si>
  <si>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</si>
  <si>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</si>
  <si>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</si>
  <si>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Уменьшение прочих остатков денежных средств бюджетов субъектов Российской Федерации</t>
  </si>
  <si>
    <t>00020249999050000151</t>
  </si>
  <si>
    <t>Бюджетные инвестиции иным юридическим лицам</t>
  </si>
  <si>
    <t>00020225541020000151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</si>
  <si>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</si>
  <si>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</si>
  <si>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</si>
  <si>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</si>
  <si>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Субвенции бюджетам на обеспечение жильем граждан, уволенных с военной службы (службы), и приравненных к ним лиц</t>
  </si>
  <si>
    <t>00001050201050000510</t>
  </si>
  <si>
    <t>00010907053050000110</t>
  </si>
  <si>
    <t>00011109045130000120</t>
  </si>
  <si>
    <t>00011633050130000140</t>
  </si>
  <si>
    <t>Доходы от возмещения ущерба при возникновении страховых случаев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</si>
  <si>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</si>
  <si>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Пенсионное обеспечение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</si>
  <si>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</si>
  <si>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Взносы в международные организации</t>
  </si>
  <si>
    <t>00011101040040000120</t>
  </si>
  <si>
    <t>Плата за использование лесов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</si>
  <si>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</si>
  <si>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00011301995130000130</t>
  </si>
  <si>
    <t>Результат исполнения бюджета (дефицит "--", профицит "+")</t>
  </si>
  <si>
    <t>Денежные взыскания (штрафы) за правонарушения в области дорожного движения</t>
  </si>
  <si>
    <t>00001030100130000710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</si>
  <si>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</si>
  <si>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</si>
  <si>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сбросы загрязняющих веществ в водные объекты</t>
  </si>
  <si>
    <t>Субсидии бюджетам на софинансирование капитальных вложений в объекты государственной (муниципальной) собственности</t>
  </si>
  <si>
    <t>00011302064040000130</t>
  </si>
  <si>
    <t>00011302995050000130</t>
  </si>
  <si>
    <t>00020235485020000151</t>
  </si>
  <si>
    <t>Обеспечение пожарной безопасности</t>
  </si>
  <si>
    <t>00020235118020000151</t>
  </si>
  <si>
    <t>Доходы от оказания платных услуг (работ)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</si>
  <si>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</si>
  <si>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00011402050100000440</t>
  </si>
  <si>
    <t>00011630014010000140</t>
  </si>
  <si>
    <t>Субсидии бюджетным учреждениям на иные цели</t>
  </si>
  <si>
    <t>Проценты, полученные от предоставления бюджетных кредитов внутри страны</t>
  </si>
  <si>
    <t>00011690050130000140</t>
  </si>
  <si>
    <t>000 1006 0000000000 100</t>
  </si>
  <si>
    <t>000 1006 0000000000 110</t>
  </si>
  <si>
    <t>000 1006 0000000000 111</t>
  </si>
  <si>
    <t>000 1006 0000000000 112</t>
  </si>
  <si>
    <t>000 1006 0000000000 119</t>
  </si>
  <si>
    <t>000 1006 0000000000 120</t>
  </si>
  <si>
    <t>000 1006 0000000000 121</t>
  </si>
  <si>
    <t>000 1006 0000000000 122</t>
  </si>
  <si>
    <t>000 1006 0000000000 123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</si>
  <si>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</si>
  <si>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</si>
  <si>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</si>
  <si>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</si>
  <si>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</si>
  <si>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</si>
  <si>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</si>
  <si>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</si>
  <si>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</si>
  <si>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</si>
  <si>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000 1006 0000000000 323</t>
  </si>
  <si>
    <t>000 1006 0000000000 350</t>
  </si>
  <si>
    <t>000 1006 0000000000 360</t>
  </si>
  <si>
    <t>000 1006 0000000000 500</t>
  </si>
  <si>
    <t>000 1006 0000000000 530</t>
  </si>
  <si>
    <t>000 1006 0000000000 600</t>
  </si>
  <si>
    <t>000 1006 0000000000 610</t>
  </si>
  <si>
    <t>000 1006 0000000000 611</t>
  </si>
  <si>
    <t>000 1006 0000000000 612</t>
  </si>
  <si>
    <t>000 1006 0000000000 620</t>
  </si>
  <si>
    <t>000 1006 0000000000 622</t>
  </si>
  <si>
    <t>000 1006 0000000000 623</t>
  </si>
  <si>
    <t>000 1006 0000000000 630</t>
  </si>
  <si>
    <t>000 1006 0000000000 632</t>
  </si>
  <si>
    <t>000 1006 0000000000 634</t>
  </si>
  <si>
    <t>000 1006 0000000000 800</t>
  </si>
  <si>
    <t>000 1006 0000000000 810</t>
  </si>
  <si>
    <t>000 1006 0000000000 811</t>
  </si>
  <si>
    <t>000 1006 0000000000 850</t>
  </si>
  <si>
    <t>000 1006 0000000000 851</t>
  </si>
  <si>
    <t>000 1006 0000000000 852</t>
  </si>
  <si>
    <t>000 1006 0000000000 853</t>
  </si>
  <si>
    <t>000 1006 0000000000 870</t>
  </si>
  <si>
    <t>000 1100 0000000000 000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</si>
  <si>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</si>
  <si>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</si>
  <si>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</si>
  <si>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</si>
  <si>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</si>
  <si>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000 1101 0000000000 113</t>
  </si>
  <si>
    <t>000 1101 0000000000 119</t>
  </si>
  <si>
    <t>000 1101 0000000000 120</t>
  </si>
  <si>
    <t>000 1101 0000000000 123</t>
  </si>
  <si>
    <t>000 1101 0000000000 200</t>
  </si>
  <si>
    <t>000 1101 0000000000 240</t>
  </si>
  <si>
    <t>000 1101 0000000000 242</t>
  </si>
  <si>
    <t>000 1101 0000000000 243</t>
  </si>
  <si>
    <t>000 1101 0000000000 244</t>
  </si>
  <si>
    <t>000 1101 0000000000 300</t>
  </si>
  <si>
    <t>000 1101 0000000000 310</t>
  </si>
  <si>
    <t>000 1101 0000000000 350</t>
  </si>
  <si>
    <t>000 1101 0000000000 400</t>
  </si>
  <si>
    <t>000 1101 0000000000 407</t>
  </si>
  <si>
    <t>000 1101 0000000000 410</t>
  </si>
  <si>
    <t>000 1101 0000000000 414</t>
  </si>
  <si>
    <t>000 1101 0000000000 500</t>
  </si>
  <si>
    <t>000 1101 0000000000 520</t>
  </si>
  <si>
    <t>000 1101 0000000000 522</t>
  </si>
  <si>
    <t>000 1101 0000000000 600</t>
  </si>
  <si>
    <t>000 1101 0000000000 610</t>
  </si>
  <si>
    <t>000 1101 0000000000 611</t>
  </si>
  <si>
    <t>000 1101 0000000000 612</t>
  </si>
  <si>
    <t>000 1101 0000000000 620</t>
  </si>
  <si>
    <t>000 1101 0000000000 621</t>
  </si>
  <si>
    <t>000 1101 0000000000 622</t>
  </si>
  <si>
    <t>000 1101 0000000000 800</t>
  </si>
  <si>
    <t>000 1101 0000000000 850</t>
  </si>
  <si>
    <t>000 1101 0000000000 851</t>
  </si>
  <si>
    <t>000 1101 0000000000 852</t>
  </si>
  <si>
    <t>000 1101 0000000000 853</t>
  </si>
  <si>
    <t>000 1101 0000000000 870</t>
  </si>
  <si>
    <t>000 1105 0000000000 100</t>
  </si>
  <si>
    <t>000 1105 0000000000 110</t>
  </si>
  <si>
    <t>000 1105 0000000000 111</t>
  </si>
  <si>
    <t>000 1105 0000000000 112</t>
  </si>
  <si>
    <t>000 1105 0000000000 113</t>
  </si>
  <si>
    <t>000 1105 0000000000 119</t>
  </si>
  <si>
    <t>000 1105 0000000000 120</t>
  </si>
  <si>
    <t>000 1105 0000000000 121</t>
  </si>
  <si>
    <t>000 1105 0000000000 122</t>
  </si>
  <si>
    <t>000 1105 0000000000 123</t>
  </si>
  <si>
    <t>000 1105 0000000000 129</t>
  </si>
  <si>
    <t>000 1105 0000000000 200</t>
  </si>
  <si>
    <t>000 1105 0000000000 240</t>
  </si>
  <si>
    <t>000 1105 0000000000 242</t>
  </si>
  <si>
    <t>000 1105 0000000000 243</t>
  </si>
  <si>
    <t>000 1105 0000000000 244</t>
  </si>
  <si>
    <t>000 1105 0000000000 300</t>
  </si>
  <si>
    <t>000 1105 0000000000 360</t>
  </si>
  <si>
    <t>000 1105 0000000000 400</t>
  </si>
  <si>
    <t>000 1105 0000000000 410</t>
  </si>
  <si>
    <t>000 1105 0000000000 414</t>
  </si>
  <si>
    <t>000 1105 0000000000 600</t>
  </si>
  <si>
    <t>000 1105 0000000000 610</t>
  </si>
  <si>
    <t>000 1105 0000000000 611</t>
  </si>
  <si>
    <t>000 1105 0000000000 800</t>
  </si>
  <si>
    <t>000 1105 0000000000 830</t>
  </si>
  <si>
    <t>000 1105 0000000000 831</t>
  </si>
  <si>
    <t>000 1105 0000000000 850</t>
  </si>
  <si>
    <t>000 1105 0000000000 851</t>
  </si>
  <si>
    <t>000 1105 0000000000 852</t>
  </si>
  <si>
    <t>000 1105 0000000000 853</t>
  </si>
  <si>
    <t>000 1301 0000000000 700</t>
  </si>
  <si>
    <t>000 1301 0000000000 720</t>
  </si>
  <si>
    <t>000 1301 0000000000 730</t>
  </si>
  <si>
    <t>000 1301 0000000000 800</t>
  </si>
  <si>
    <t>000 1301 0000000000 850</t>
  </si>
  <si>
    <t>000 1301 0000000000 853</t>
  </si>
  <si>
    <t>000 1400 0000000000 000</t>
  </si>
  <si>
    <t>000 1402 0000000000 500</t>
  </si>
  <si>
    <t>000 1402 0000000000 510</t>
  </si>
  <si>
    <t>000 1402 0000000000 512</t>
  </si>
  <si>
    <t>000 1403 0000000000 000</t>
  </si>
  <si>
    <t>000 1403 0000000000 500</t>
  </si>
  <si>
    <t>000 1403 0000000000 520</t>
  </si>
  <si>
    <t>000 1403 0000000000 521</t>
  </si>
  <si>
    <t>000 1403 0000000000 540</t>
  </si>
  <si>
    <t>000 7900 0000000000 000</t>
  </si>
  <si>
    <t>Справка</t>
  </si>
  <si>
    <r>
      <t>Периодичность:</t>
    </r>
    <r>
      <rPr>
        <b/>
        <sz val="8"/>
        <rFont val="Arial Cyr"/>
        <family val="0"/>
      </rPr>
      <t xml:space="preserve"> месячная</t>
    </r>
  </si>
  <si>
    <r>
      <t xml:space="preserve">Единица измерения:  </t>
    </r>
    <r>
      <rPr>
        <b/>
        <sz val="8"/>
        <rFont val="Arial Cyr"/>
        <family val="0"/>
      </rPr>
      <t>руб.</t>
    </r>
  </si>
  <si>
    <t>Наименование показателя</t>
  </si>
  <si>
    <t>Код по ЭК</t>
  </si>
  <si>
    <t>Утверждено бюджеты городских округов</t>
  </si>
  <si>
    <t>Утверждено по бюджетам муниципальных районов</t>
  </si>
  <si>
    <t>Утверждено по бюджетам городских поселений</t>
  </si>
  <si>
    <t>Утверждено по бюджетам  сельских поселений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</si>
  <si>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</si>
  <si>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</si>
  <si>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 поселений</t>
  </si>
  <si>
    <t xml:space="preserve">Исполнено по бюджетам сельских поселений </t>
  </si>
  <si>
    <t>Раздел: 1 - 1. Доходы бюджета</t>
  </si>
  <si>
    <t xml:space="preserve">в том числе: </t>
  </si>
  <si>
    <t/>
  </si>
  <si>
    <t>2. Расходы бюджета</t>
  </si>
  <si>
    <t>х</t>
  </si>
  <si>
    <t>в том числе:</t>
  </si>
  <si>
    <t>Раздел 3: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</si>
  <si>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</si>
  <si>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</si>
  <si>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МЕЖБЮДЖЕТНЫЕ ТРАНСФЕРТЫ ОБЩЕГО ХАРАКТЕРА БЮДЖЕТАМ БЮДЖЕТНОЙ СИСТЕМЫ РОССИЙСКОЙ ФЕДЕРАЦИИ</t>
  </si>
  <si>
    <t>ПРИЛОЖЕНИЕ К СПРАВКЕ:</t>
  </si>
  <si>
    <t>справочно:</t>
  </si>
  <si>
    <t>рублей</t>
  </si>
  <si>
    <t>Расчеты по заработной плате</t>
  </si>
  <si>
    <t>Оплата труда и начисления на оплату труда</t>
  </si>
  <si>
    <t>Заработная плата и начисления на нее работникам автономных и бюджетных учреждений</t>
  </si>
  <si>
    <t>Просроченная кредиторская задолженность</t>
  </si>
  <si>
    <t xml:space="preserve"> Наименование показателя</t>
  </si>
  <si>
    <t>Всего:</t>
  </si>
  <si>
    <t>в т.ч. средства федерального бюджета</t>
  </si>
  <si>
    <t>ПРОСРОЧЕННАЯ КРЕДИТОРСКАЯ  ЗАДОЛЖЕННОСТЬ, всего</t>
  </si>
  <si>
    <t>фонд оплаты труда</t>
  </si>
  <si>
    <t>взносы по обязательному  
социальному страхованию на 
выплаты денежного содержания
и иные выплаты работникам</t>
  </si>
  <si>
    <t>по коммунальным услугам</t>
  </si>
  <si>
    <t>по пособиям по социальной
помощи населению</t>
  </si>
  <si>
    <t>об исполнении бюджета Карлукского муниципального образования</t>
  </si>
  <si>
    <t>Местный бюджет</t>
  </si>
  <si>
    <t xml:space="preserve">Утверждено </t>
  </si>
  <si>
    <t xml:space="preserve">Исполнено </t>
  </si>
  <si>
    <t>000 0104 0000000000 243</t>
  </si>
  <si>
    <t>000 0104 0000000000 244</t>
  </si>
  <si>
    <t>000 0104 0000000000 300</t>
  </si>
  <si>
    <t>000 0104 0000000000 320</t>
  </si>
  <si>
    <t>000 0104 0000000000 321</t>
  </si>
  <si>
    <t>000 0104 0000000000 350</t>
  </si>
  <si>
    <t>000 0104 0000000000 360</t>
  </si>
  <si>
    <t>000 0104 0000000000 400</t>
  </si>
  <si>
    <t>000 0104 0000000000 410</t>
  </si>
  <si>
    <t>000 0104 0000000000 412</t>
  </si>
  <si>
    <t>000 0104 0000000000 414</t>
  </si>
  <si>
    <t>000 0104 0000000000 500</t>
  </si>
  <si>
    <t>000 0104 0000000000 540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</si>
  <si>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</si>
  <si>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</si>
  <si>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</si>
  <si>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</si>
  <si>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</si>
  <si>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</si>
  <si>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</si>
  <si>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000 0104 0000000000 880</t>
  </si>
  <si>
    <t>000 0106 0000000000 100</t>
  </si>
  <si>
    <t>000 0106 0000000000 110</t>
  </si>
  <si>
    <t>000 0106 0000000000 112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</si>
  <si>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</si>
  <si>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</si>
  <si>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</si>
  <si>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</si>
  <si>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</si>
  <si>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</si>
  <si>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</si>
  <si>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</si>
  <si>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</si>
  <si>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</si>
  <si>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</si>
  <si>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</si>
  <si>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</si>
  <si>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000 0106 0000000000 800</t>
  </si>
  <si>
    <t>000 0106 0000000000 830</t>
  </si>
  <si>
    <t>000 0106 0000000000 831</t>
  </si>
  <si>
    <t>000 0106 0000000000 850</t>
  </si>
  <si>
    <t>000 0106 0000000000 851</t>
  </si>
  <si>
    <t>000 0106 0000000000 852</t>
  </si>
  <si>
    <t>000 0106 0000000000 853</t>
  </si>
  <si>
    <t>000 0107 0000000000 000</t>
  </si>
  <si>
    <t>000 0107 0000000000 100</t>
  </si>
  <si>
    <t>000 0107 0000000000 120</t>
  </si>
  <si>
    <t>000 0107 0000000000 121</t>
  </si>
  <si>
    <t>000 0107 0000000000 122</t>
  </si>
  <si>
    <t>000 0107 0000000000 123</t>
  </si>
  <si>
    <t>000 0107 0000000000 129</t>
  </si>
  <si>
    <t>000 0107 0000000000 200</t>
  </si>
  <si>
    <t>000 0107 0000000000 240</t>
  </si>
  <si>
    <t>000 0107 0000000000 242</t>
  </si>
  <si>
    <t>000 0107 0000000000 244</t>
  </si>
  <si>
    <t>000 0107 0000000000 800</t>
  </si>
  <si>
    <t>000 0107 0000000000 850</t>
  </si>
  <si>
    <t>000 0107 0000000000 851</t>
  </si>
  <si>
    <t>000 0107 0000000000 852</t>
  </si>
  <si>
    <t>000 0107 0000000000 853</t>
  </si>
  <si>
    <t>000 0107 0000000000 880</t>
  </si>
  <si>
    <t>000 0109 0000000000 100</t>
  </si>
  <si>
    <t>000 0109 0000000000 110</t>
  </si>
  <si>
    <t>000 0109 0000000000 113</t>
  </si>
  <si>
    <t>000 0111 0000000000 000</t>
  </si>
  <si>
    <t>000 0111 0000000000 800</t>
  </si>
  <si>
    <t>000 0111 0000000000 870</t>
  </si>
  <si>
    <t>000 0111 0000000000 880</t>
  </si>
  <si>
    <t>000 0112 0000000000 100</t>
  </si>
  <si>
    <t>000 0112 0000000000 110</t>
  </si>
  <si>
    <t>000 0112 0000000000 111</t>
  </si>
  <si>
    <t>000 0112 0000000000 119</t>
  </si>
  <si>
    <t>000 0112 0000000000 200</t>
  </si>
  <si>
    <t>000 0112 0000000000 240</t>
  </si>
  <si>
    <t>000 0112 0000000000 242</t>
  </si>
  <si>
    <t>000 0112 0000000000 244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</si>
  <si>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</si>
  <si>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</si>
  <si>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</si>
  <si>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</si>
  <si>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</si>
  <si>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</si>
  <si>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000 0113 0000000000 120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</si>
  <si>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</si>
  <si>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00011402020020000410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</si>
  <si>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</si>
  <si>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00011621040040000140</t>
  </si>
  <si>
    <t>00020235270000000151</t>
  </si>
  <si>
    <t>00011105013100000120</t>
  </si>
  <si>
    <t>Прочие субвенции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</si>
  <si>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</si>
  <si>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00020220077050000151</t>
  </si>
  <si>
    <t>00011301031010000130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</si>
  <si>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</si>
  <si>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00011632000040000140</t>
  </si>
  <si>
    <t>00010911000020000110</t>
  </si>
  <si>
    <t>00001050201130000610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</si>
  <si>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</si>
  <si>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</si>
  <si>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</si>
  <si>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00011201000010000120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</si>
  <si>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</si>
  <si>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Получение кредитов от кредитных организаций бюджетами сельских поселений в валюте Российской Федерации</t>
  </si>
  <si>
    <t>00020239999020000151</t>
  </si>
  <si>
    <t>Физическая культура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</si>
  <si>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</si>
  <si>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00020235129000000151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</si>
  <si>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</si>
  <si>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предоставления)</t>
  </si>
  <si>
    <t>00011406012040000430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</si>
  <si>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</si>
  <si>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Прочие субсидии бюджетам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</si>
  <si>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</si>
  <si>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</si>
  <si>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субъектов Российской Федерации</t>
  </si>
  <si>
    <t>00010907032040000110</t>
  </si>
  <si>
    <t>00020215009000000151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</si>
  <si>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</si>
  <si>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</si>
  <si>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Кредиты кредитных организаций в валюте Российской Федерации</t>
  </si>
  <si>
    <t>00011105035130000120</t>
  </si>
  <si>
    <t>00021951360090000151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</si>
  <si>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</si>
  <si>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00011301992020000130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</si>
  <si>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</si>
  <si>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00020230022000000151</t>
  </si>
  <si>
    <t>00011302992020000130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</si>
  <si>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</si>
  <si>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00001020000000000800</t>
  </si>
  <si>
    <t>Налог на прибыль организаций, зачислявшийся до                 1 января 2005 года в местные бюджеты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</si>
  <si>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</si>
  <si>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</si>
  <si>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Благоустройство</t>
  </si>
  <si>
    <t>00021925020130000151</t>
  </si>
  <si>
    <t>00011701050100000180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</si>
  <si>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</si>
  <si>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00011204014020000120</t>
  </si>
  <si>
    <t>Субсидия бюджетам на финансовое обеспечение отдельных полномочий</t>
  </si>
  <si>
    <t>Прочие налоги и сборы (по отмененным налогам и сборам субъектов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</si>
  <si>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</si>
  <si>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00010606043050000110</t>
  </si>
  <si>
    <t>Прочие доходы от оказания платных услуг (работ) получателями средств бюджетов субъектов Российской Федерации</t>
  </si>
  <si>
    <t>00011623040040000140</t>
  </si>
  <si>
    <t>00011621050050000140</t>
  </si>
  <si>
    <t>00010302230010000110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</si>
  <si>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</si>
  <si>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</si>
  <si>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00011105032020000120</t>
  </si>
  <si>
    <t>Предоставление платежей, взносов, безвозмездных перечислений субъектам международного права</t>
  </si>
  <si>
    <t>00011107014040000120</t>
  </si>
  <si>
    <t>00010102010010000110</t>
  </si>
  <si>
    <t>00020239999100000151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</si>
  <si>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</si>
  <si>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Доходы, поступающие в порядке возмещения расходов, понесенных в связи с эксплуатацией имущества</t>
  </si>
  <si>
    <t>00011632000020000140</t>
  </si>
  <si>
    <t>00001050200000000500</t>
  </si>
  <si>
    <t>00021925064040000151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</si>
  <si>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</si>
  <si>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00021804000040000180</t>
  </si>
  <si>
    <t>Субвенции бюджетам городских округов на выполнение передаваемых полномочий субъектов Российской Федерации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</si>
  <si>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</si>
  <si>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</si>
  <si>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Погашение бюджетами городских поселений кредитов от кредитных организаций в валюте Российской Федерации</t>
  </si>
  <si>
    <t>00021802000020000180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</si>
  <si>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</si>
  <si>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00010807082010000110</t>
  </si>
  <si>
    <t>Прочие субсидии</t>
  </si>
  <si>
    <t>Резервные фонды</t>
  </si>
  <si>
    <t>ВОЗВРАТ ОСТАТКОВ СУБСИДИЙ, СУБВЕНЦИЙ И ИНЫХ МЕЖБЮДЖЕТНЫХ ТРАНСФЕРТОВ, ИМЕЮЩИХ ЦЕЛЕВОЕ НАЗНАЧЕНИЕ, ПРОШЛЫХ ЛЕТ</t>
  </si>
  <si>
    <t>00020239999000000151</t>
  </si>
  <si>
    <t>Уплата налога на имущество организаций и земельного налога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</si>
  <si>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</si>
  <si>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</si>
  <si>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выдачу свидетельства о государственной аккредитации региональной спортивной федерации</t>
  </si>
  <si>
    <t>00011700000000000000</t>
  </si>
  <si>
    <t>00011402053100000410</t>
  </si>
  <si>
    <t>00011406025050000430</t>
  </si>
  <si>
    <t>Мобилизационная и вневойсковая подготовка</t>
  </si>
  <si>
    <t>00011406312040000430</t>
  </si>
  <si>
    <t>00001050201020000510</t>
  </si>
  <si>
    <t>00010606032040000110</t>
  </si>
  <si>
    <t>00011109045100000120</t>
  </si>
  <si>
    <t>00011633050100000140</t>
  </si>
  <si>
    <t>00011302065130000130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</si>
  <si>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</si>
  <si>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00011625000000000140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</si>
  <si>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</si>
  <si>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Глава Карлукского муниципального образования</t>
  </si>
  <si>
    <t>А.В.Марусов</t>
  </si>
  <si>
    <t>Начальник финансово-экономического отдела</t>
  </si>
  <si>
    <t>Утверждено местный бюджет</t>
  </si>
  <si>
    <t>Исполнено местный бюджет</t>
  </si>
  <si>
    <t xml:space="preserve"> бюджет поселения</t>
  </si>
  <si>
    <t>Начальник фэо</t>
  </si>
  <si>
    <t>Заработная плата и начисления на нее работникам казенных учреждений, органов местного самоуправления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</si>
  <si>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</si>
  <si>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Пособия, компенсации и иные социальные выплаты гражданам, кроме публичных нормативных обязательств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</si>
  <si>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</si>
  <si>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</si>
  <si>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00011402053130000410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</si>
  <si>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поселений</t>
  </si>
  <si>
    <t>00011201030010000120</t>
  </si>
  <si>
    <t>Межбюджетные трансферты бюджету Пенсионного фонда Российской Федерации</t>
  </si>
  <si>
    <t>00010807110010000110</t>
  </si>
  <si>
    <t>00011630019010000140</t>
  </si>
  <si>
    <t>Коммунальное хозяйство</t>
  </si>
  <si>
    <t>Уплата прочих налогов, сборов</t>
  </si>
  <si>
    <t>00001020000130000710</t>
  </si>
  <si>
    <t>Межбюджетные трансферты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</si>
  <si>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</si>
  <si>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</si>
  <si>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00011620040090000140</t>
  </si>
  <si>
    <t>00011406024040000430</t>
  </si>
  <si>
    <t>00011402040040000440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</si>
  <si>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</si>
  <si>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</si>
  <si>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бюджетам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</si>
  <si>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</si>
  <si>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00011302995130000130</t>
  </si>
  <si>
    <t>00011502000000000140</t>
  </si>
  <si>
    <t>00020235118100000151</t>
  </si>
  <si>
    <t>00020235260020000151</t>
  </si>
  <si>
    <t>Земельный налог (по обязательствам, возникшим до                1 января 2006 года)</t>
  </si>
  <si>
    <t>00011101050050000120</t>
  </si>
  <si>
    <t>ЖИЛИЩНО-КОММУНАЛЬНОЕ ХОЗЯЙСТВО</t>
  </si>
  <si>
    <t>00011705020020000180</t>
  </si>
  <si>
    <t>00011632000090000140</t>
  </si>
  <si>
    <t>00011701040040000180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</si>
  <si>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</si>
  <si>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Дотации бюджетам городских поселений на поддержку мер по обеспечению сбалансированности бюджетов</t>
  </si>
  <si>
    <t>00011805200050000151</t>
  </si>
  <si>
    <t>00011105020000000120</t>
  </si>
  <si>
    <t>Денежные взыскания (штрафы) за нарушение законодательства Российской Федерации о недрах</t>
  </si>
  <si>
    <t>00011105074040000120</t>
  </si>
  <si>
    <t>00011602030020000140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</si>
  <si>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</si>
  <si>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</si>
  <si>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00021825023020000151</t>
  </si>
  <si>
    <t>Прочие межбюджетные трансферты, передаваемые бюджетам</t>
  </si>
  <si>
    <t>Прочие межбюджетные трансферты, передаваемые бюджетам территориальных фондов обязательного медицинского страхования</t>
  </si>
  <si>
    <t>00020215001040000151</t>
  </si>
  <si>
    <t>00010806000010000110</t>
  </si>
  <si>
    <t>00011800000000000151</t>
  </si>
  <si>
    <t>00011105013050000120</t>
  </si>
  <si>
    <t>00020235485000000151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</si>
  <si>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</si>
  <si>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</si>
  <si>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</si>
  <si>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00020235118000000151</t>
  </si>
  <si>
    <t>Увеличение прочих остатков денежных средств 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</si>
  <si>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</si>
  <si>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00020220077130000151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</si>
  <si>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</si>
  <si>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Земельный налог с физических лиц, обладающих земельным участком, расположенным в границах городских поселений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</si>
  <si>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</si>
  <si>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</si>
  <si>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00011202102020000120</t>
  </si>
  <si>
    <t>СОЦИАЛЬНАЯ ПОЛИТИКА</t>
  </si>
  <si>
    <t>00010807000010000110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</si>
  <si>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</si>
  <si>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00010807400010000110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</si>
  <si>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</si>
  <si>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софинансирование капитальных вложений в объекты государственной (муниципальной) собственности</t>
  </si>
  <si>
    <t>00010606043130000110</t>
  </si>
  <si>
    <t>00010807140010000110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</si>
  <si>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</si>
  <si>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</si>
  <si>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00011646000000000140</t>
  </si>
  <si>
    <t>00010606033100000110</t>
  </si>
  <si>
    <t>00011642020020000140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</si>
  <si>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</si>
  <si>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00010904030010000110</t>
  </si>
  <si>
    <t>00011406000000000430</t>
  </si>
  <si>
    <t>Прочие неналоговые доходы</t>
  </si>
  <si>
    <t>00011401040040000410</t>
  </si>
  <si>
    <t>Налог, взимаемый в связи с применением патентной системы налогообложения, зачисляемый в бюджеты муниципальных районов 5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</si>
  <si>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</si>
  <si>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00001020000000000000</t>
  </si>
  <si>
    <t>00011402040040000410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</si>
  <si>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</si>
  <si>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</si>
  <si>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</si>
  <si>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00020235290020000151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</si>
  <si>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</si>
  <si>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00011625030010000140</t>
  </si>
  <si>
    <t>00020230022050000151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</si>
  <si>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</si>
  <si>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</si>
  <si>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00021925023020000151</t>
  </si>
  <si>
    <t>00010101014020000110</t>
  </si>
  <si>
    <t>00020229999020000151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</si>
  <si>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</si>
  <si>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00020235118050000151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</si>
  <si>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</si>
  <si>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00011301994040000130</t>
  </si>
  <si>
    <t>Уменьшение прочих остатков денежных средств бюджетов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</si>
  <si>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</si>
  <si>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</si>
  <si>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</si>
  <si>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00011402050130000440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</si>
  <si>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</si>
  <si>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</si>
  <si>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межбюджетные трансферты, передаваемые бюджетам государственных внебюджетных фондов</t>
  </si>
  <si>
    <t>00011641000010000140</t>
  </si>
  <si>
    <t>Получение кредитов от кредитных организаций в валюте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</si>
  <si>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</si>
  <si>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</si>
  <si>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00010906010020000110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</si>
  <si>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</si>
  <si>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00011105013130000120</t>
  </si>
  <si>
    <t>Прочие субвенции бюджетам сельских поселений</t>
  </si>
  <si>
    <t>Уменьшение прочих остатков денежных средств бюджетов территориальных  фондов обязательного медицинского страхования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</si>
  <si>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</si>
  <si>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</si>
  <si>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00011627000010000140</t>
  </si>
  <si>
    <t>00010606040000000110</t>
  </si>
  <si>
    <t>00011100000000000000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</si>
  <si>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</si>
  <si>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00020230000000000151</t>
  </si>
  <si>
    <t>Земельный налог (по обязательствам, возникшим до            1 января 2006 года), мобилизуемый на территориях сельских поселений</t>
  </si>
  <si>
    <t>00011628000010000140</t>
  </si>
  <si>
    <t>00011502020020000140</t>
  </si>
  <si>
    <t>00010606033050000110</t>
  </si>
  <si>
    <t>Прочие доходы от компенсации затрат бюджетов муниципальных районов</t>
  </si>
  <si>
    <t>Субсидии бюджетам городских округов на софинансирование капитальных вложений в объекты муниципальной собственности</t>
  </si>
  <si>
    <t>Сборы за участие в конкурсе (аукционе) на право пользования участками недр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</si>
  <si>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</si>
  <si>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00020215001100000151</t>
  </si>
  <si>
    <t>00011705040040000180</t>
  </si>
  <si>
    <t>Государственные   (муниципальные)   ценные   бумаги,   номинальная стоимость которых указана в валюте Российской Федерации</t>
  </si>
  <si>
    <t>Прочие доходы от компенсации затрат бюджетов сельских поселений</t>
  </si>
  <si>
    <t>Специальные расходы</t>
  </si>
  <si>
    <t>00010100000000000000</t>
  </si>
  <si>
    <t>00011608020010000140</t>
  </si>
  <si>
    <t>00021960010040000151</t>
  </si>
  <si>
    <t>00020235137000000151</t>
  </si>
  <si>
    <t>Капитальные вложения в объекты государственной (муниципальной)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</si>
  <si>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</si>
  <si>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00011105022020000120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</si>
  <si>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</si>
  <si>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</si>
  <si>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00010102000010000110</t>
  </si>
  <si>
    <t>Субвенции бюджетам на оплату жилищно-коммунальных услуг отдельным категориям граждан</t>
  </si>
  <si>
    <t>00011623050130000140</t>
  </si>
  <si>
    <t>Субвенции бюджетам субъектов Российской Федерации на осуществление отдельных полномочий в области лесных отношений</t>
  </si>
  <si>
    <t>Жилищное хозяйство</t>
  </si>
  <si>
    <t>00011705050100000180</t>
  </si>
  <si>
    <t>00010804020010000110</t>
  </si>
  <si>
    <t>00011401050130000410</t>
  </si>
  <si>
    <t>Невыясненные поступления, зачисляемые в бюджеты территориальных фондов обязательного медицинского страхования</t>
  </si>
  <si>
    <t>00020215001000000151</t>
  </si>
  <si>
    <t>00010807141010000110</t>
  </si>
  <si>
    <t>00010605000020000110</t>
  </si>
  <si>
    <t>00011402050050000410</t>
  </si>
  <si>
    <t>00010601020040000110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</si>
  <si>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</si>
  <si>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</si>
  <si>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</si>
  <si>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</si>
  <si>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</si>
  <si>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Единая субвенция бюджетам субъектов Российской Федерации и бюджету г. Байконура</t>
  </si>
  <si>
    <t>00011105025130000120</t>
  </si>
  <si>
    <t>00001020000040000810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</si>
  <si>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</si>
  <si>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</si>
  <si>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00010911020020000110</t>
  </si>
  <si>
    <t>Субсидии бюджетам субъектов Российской Федерации на поддержку племенного крупного рогатого скота молочного направления</t>
  </si>
  <si>
    <t>00021860010020000151</t>
  </si>
  <si>
    <t>Бюджетные инвестиции иным юридическим лицам, за исключением бюджетных инвестиций в объекты капитального строительства</t>
  </si>
  <si>
    <t>НАЛОГИ НА ПРИБЫЛЬ, ДОХОДЫ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</si>
  <si>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</si>
  <si>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бюджетного законодательства Российской Федерации</t>
  </si>
  <si>
    <t>00021900000000000000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</si>
  <si>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</si>
  <si>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00011635000000000140</t>
  </si>
  <si>
    <t>00011201020010000120</t>
  </si>
  <si>
    <t>Пособия, компенсации, меры социальной поддержки по публичным нормативным обязательствам</t>
  </si>
  <si>
    <t>00010102030010000110</t>
  </si>
  <si>
    <t>00010807100010000110</t>
  </si>
  <si>
    <t>00011204010000000120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</si>
  <si>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</si>
  <si>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</si>
  <si>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</si>
  <si>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00021900000040000151</t>
  </si>
  <si>
    <t>00010807380010000110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</si>
  <si>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</si>
  <si>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Денежные взыскания (штрафы) за нарушения законодательства Российской Федерации о промышленной безопасности</t>
  </si>
  <si>
    <t>00011618020020000140</t>
  </si>
  <si>
    <t>Иные выплаты населению</t>
  </si>
  <si>
    <t>00020229999100000151</t>
  </si>
  <si>
    <t>00021925029020000151</t>
  </si>
  <si>
    <t>00020235118130000151</t>
  </si>
  <si>
    <t>Налог на игорный бизнес</t>
  </si>
  <si>
    <t>00001010000000000000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</si>
  <si>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</si>
  <si>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00010901000000000110</t>
  </si>
  <si>
    <t>00020230024100000151</t>
  </si>
  <si>
    <t>Плата за иные виды негативного воздействия на окружающую среду 8</t>
  </si>
  <si>
    <t>Государственная пошлина за выдачу разрешения на установку рекламной конструкции</t>
  </si>
  <si>
    <t>Обслуживание государственного (муниципального) долга</t>
  </si>
  <si>
    <t>00011620000000000140</t>
  </si>
  <si>
    <t>Денежные взыскания (штрафы) за нарушение законодательства Российской Федерации о пожарной безопасности</t>
  </si>
  <si>
    <t>00020225081020000151</t>
  </si>
  <si>
    <t>00001050000000000600</t>
  </si>
  <si>
    <t>ДОХОДЫ ОТ ПРОДАЖИ МАТЕРИАЛЬНЫХ И НЕМАТЕРИАЛЬНЫХ АКТИВОВ</t>
  </si>
  <si>
    <t>00010300000000000000</t>
  </si>
  <si>
    <t>00011646000130000140</t>
  </si>
  <si>
    <t>00011105010000000120</t>
  </si>
  <si>
    <t>Прочие неналоговые доходы бюджетов субъектов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</si>
  <si>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</si>
  <si>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00011621000000000140</t>
  </si>
  <si>
    <t>Стипендии</t>
  </si>
  <si>
    <t>Перечисления из бюджетов муниципальных районов по решениям о взыскании средств, предоставленных из иных бюджетов бюджетной системы Российской Федерации</t>
  </si>
  <si>
    <t>00021945144020000151</t>
  </si>
  <si>
    <t>00020229999000000151</t>
  </si>
  <si>
    <t>Получение кредитов от кредитных организаций бюджетами городских округов в валюте Российской Федерации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</si>
  <si>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</si>
  <si>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рекламе</t>
  </si>
  <si>
    <t>00020230024000000151</t>
  </si>
  <si>
    <t>00010601030050000110</t>
  </si>
  <si>
    <t>00020225382020000151</t>
  </si>
  <si>
    <t>00021860010100000151</t>
  </si>
  <si>
    <t>00020229998130000151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</si>
  <si>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</si>
  <si>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00010302250010000110</t>
  </si>
  <si>
    <t>Прочие межбюджетные трансферты общего характера</t>
  </si>
  <si>
    <t>Прочие неналоговые поступления в бюджеты государственных внебюджетных фондов</t>
  </si>
  <si>
    <t>Закупка товаров, работ и услуг в целях формирования государственного материального резерва</t>
  </si>
  <si>
    <t>00020235220000000151</t>
  </si>
  <si>
    <t>00010606000000000110</t>
  </si>
  <si>
    <t>00011107015100000120</t>
  </si>
  <si>
    <t>НАЛОГИ НА ТОВАРЫ (РАБОТЫ, УСЛУГИ), РЕАЛИЗУЕМЫЕ НА ТЕРРИТОРИИ РОССИЙСКОЙ ФЕДЕРАЦИИ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</si>
  <si>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</si>
  <si>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00011302060000000130</t>
  </si>
  <si>
    <t>00001020000020000810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</si>
  <si>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</si>
  <si>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Изменение остатков средств на счетах по учету средств бюджетов</t>
  </si>
  <si>
    <t>00011101000000000120</t>
  </si>
  <si>
    <t>00011406013100000430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</si>
  <si>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</si>
  <si>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</si>
  <si>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</si>
  <si>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00001030100020000810</t>
  </si>
  <si>
    <t>Денежные взыскания (штрафы) за нарушение законодательства Российской Федерации об электроэнергетике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</si>
  <si>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</si>
  <si>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Увеличение прочих остатков денежных средств бюджетов субъектов Российской Федерации</t>
  </si>
  <si>
    <t>Доходы бюджетов субъектов Российской Федерации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образований</t>
  </si>
  <si>
    <t>00021800000090000151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</si>
  <si>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</si>
  <si>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Предоставление субсидий бюджетным, автономным учреждениям и иным некоммерческим организациям</t>
  </si>
  <si>
    <t>00021825018020000151</t>
  </si>
  <si>
    <t>00011300000000000000</t>
  </si>
  <si>
    <t>Налог на имущество предприятий</t>
  </si>
  <si>
    <t>00020259999000000151</t>
  </si>
  <si>
    <t>00011635020040000140</t>
  </si>
  <si>
    <t>Земельный налог (по обязательствам, возникшим до                 1 января 2006 года), мобилизуемый на территориях городских поселений</t>
  </si>
  <si>
    <t>Налог с имущества, переходящего в порядке наследования или дарения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</si>
  <si>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</si>
  <si>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00011637000000000140</t>
  </si>
  <si>
    <t>00011633020020000140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</si>
  <si>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</si>
  <si>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</si>
  <si>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00021802020020000180</t>
  </si>
  <si>
    <t>Бюджетные инвестиции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</si>
  <si>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</si>
  <si>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00021873000090000151</t>
  </si>
  <si>
    <t>Социальные выплаты гражданам, кроме публичных нормативных социальных выплат</t>
  </si>
  <si>
    <t>00001061002040000550</t>
  </si>
  <si>
    <t>Уплата налогов, сборов и иных платежей</t>
  </si>
  <si>
    <t>00010807084010000110</t>
  </si>
  <si>
    <t>Обеспечение проведения выборов и референдумов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</si>
  <si>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</si>
  <si>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00011402052100000410</t>
  </si>
  <si>
    <t>Обслуживание государственного долга субъекта Российской Федерации</t>
  </si>
  <si>
    <t>Налог на доходы физических лиц</t>
  </si>
  <si>
    <t>00010504020020000110</t>
  </si>
  <si>
    <t>00021900000020000151</t>
  </si>
  <si>
    <t>00010901020040000110</t>
  </si>
  <si>
    <t>00010302000010000110</t>
  </si>
  <si>
    <t>00010302140010000110</t>
  </si>
  <si>
    <t>00011637040130000140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</si>
  <si>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районов</t>
  </si>
  <si>
    <t>Прочая закупка товаров, работ и услуг для обеспечения государственных (муниципальных) нужд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</si>
  <si>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</si>
  <si>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00011706040090000180</t>
  </si>
  <si>
    <t>00011690020020000140</t>
  </si>
  <si>
    <t>00020235250000000151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</si>
  <si>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</si>
  <si>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00010606030000000110</t>
  </si>
  <si>
    <t>00011107010000000120</t>
  </si>
  <si>
    <t>00011105012040000120</t>
  </si>
  <si>
    <t>00011623000000000140</t>
  </si>
  <si>
    <t>Увеличение прочих остатков денежных средств бюджетов территориальных фондов обязательного медицинского страхования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</si>
  <si>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</si>
  <si>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</si>
  <si>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</si>
  <si>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Земельный налог (по обязательствам, возникшим до               1 января 2006 года), мобилизуемый на территориях городских округов</t>
  </si>
  <si>
    <t>Государственная пошлина по делам, рассматриваемым в судах общей юрисдикции, мировыми судьями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</si>
  <si>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</si>
  <si>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</si>
  <si>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</si>
  <si>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00020245142020000151</t>
  </si>
  <si>
    <t>00011302065050000130</t>
  </si>
  <si>
    <t>Дорожное хозяйство (дорожные фонды)</t>
  </si>
  <si>
    <t>00001050201090000610</t>
  </si>
  <si>
    <t>00011608010010000140</t>
  </si>
  <si>
    <t>00010803010010000110</t>
  </si>
  <si>
    <t>00020240014050000151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</si>
  <si>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</si>
  <si>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00001030100020000710</t>
  </si>
  <si>
    <t>00011705050130000180</t>
  </si>
  <si>
    <t>00011204042040000120</t>
  </si>
  <si>
    <t>Строительство (реконструкция) объектов недвижимого имущества государственными (муниципальными) учреждениями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</si>
  <si>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</si>
  <si>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</si>
  <si>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</si>
  <si>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сборы, мобилизуемые на территориях городских округов</t>
  </si>
  <si>
    <t>Акцизы по подакцизным товарам (продукции), производимым на территории Российской Федерации</t>
  </si>
  <si>
    <t>00011645000010000140</t>
  </si>
  <si>
    <t>ПРОЧИЕ НЕНАЛОГОВЫЕ ДОХОДЫ</t>
  </si>
  <si>
    <t>00010907010000000110</t>
  </si>
  <si>
    <t>Денежные взыскания (штрафы) за нарушение законодательства о налогах и сборах, предусмотренные статьей 129 2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</si>
  <si>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сельских поселений</t>
  </si>
  <si>
    <t>00011402042040000440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</si>
  <si>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</si>
  <si>
    <t>00011705050050000180</t>
  </si>
  <si>
    <t>Приобретение товаров, работ, услуг в пользу граждан в целях их социального обеспечения</t>
  </si>
  <si>
    <t>00020235280020000151</t>
  </si>
  <si>
    <t>Доходы бюджетов субъектов Российской Федерации от возврата остатков субсидий на мероприятия подпрограммы "Обеспечение жильем молодых семей" федеральной целевой программы "Жилище" на                2015 - 2020 годы из бюджетов муниципальных образований</t>
  </si>
  <si>
    <t>Плата за использование лесов, расположенных на землях лесного фонда</t>
  </si>
  <si>
    <t>Получение кредитов от кредитных организаций бюджетами муниципальных районов в валюте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</si>
  <si>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</si>
  <si>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00021955060090000151</t>
  </si>
  <si>
    <t>00011105300000000120</t>
  </si>
  <si>
    <t>00011625020010000140</t>
  </si>
  <si>
    <t>Субвенции бюджетам муниципальных районов на оплату жилищно-коммунальных услуг отдельным категориям граждан</t>
  </si>
  <si>
    <t>00011105075100000120</t>
  </si>
  <si>
    <t>00011301500000000130</t>
  </si>
  <si>
    <t>00020220077040000151</t>
  </si>
  <si>
    <t>00021960010100000151</t>
  </si>
  <si>
    <t>Земельный налог с физических лиц, обладающих земельным участком, расположенным в границах межселенных территорий</t>
  </si>
  <si>
    <t>Невыясненные поступления, зачисляемые в бюджеты муниципальных районов</t>
  </si>
  <si>
    <t>00021800000000000180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</si>
  <si>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</si>
  <si>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00011402050100000410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</si>
  <si>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</si>
  <si>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00011632000000000140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</si>
  <si>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</si>
  <si>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</si>
  <si>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Расходы бюджета - всего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</si>
  <si>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</si>
  <si>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сдачи в аренду имущества, составляющего казну субъекта Российской Федерации (за исключением земельных участков)</t>
  </si>
  <si>
    <t>00020239999050000151</t>
  </si>
  <si>
    <t>Транспортный налог с организаций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</si>
  <si>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</si>
  <si>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бюджетным учреждениям</t>
  </si>
  <si>
    <t>00010807175010000110</t>
  </si>
  <si>
    <t>00010601000000000110</t>
  </si>
  <si>
    <t>00020220051000000151</t>
  </si>
  <si>
    <t>00011204015020000120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</si>
  <si>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</si>
  <si>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00010000000000000000</t>
  </si>
  <si>
    <t>Плата за использование лесов, расположенных на землях иных категорий, находящихся в собственности городских округов</t>
  </si>
  <si>
    <t>Земельный налог с физических лиц</t>
  </si>
  <si>
    <t>00011623041040000140</t>
  </si>
  <si>
    <t>Доходы бюджетов городских округов от возврата организациями остатков субсидий прошлых лет</t>
  </si>
  <si>
    <t>00011630010010000140</t>
  </si>
  <si>
    <t>00020235220020000151</t>
  </si>
  <si>
    <t>00011105025050000120</t>
  </si>
  <si>
    <t>00020235290000000151</t>
  </si>
  <si>
    <t>00011633000000000140</t>
  </si>
  <si>
    <t>00001030100040000810</t>
  </si>
  <si>
    <t>Субвенции бюджетам на осуществление отдельных полномочий в области лесных отношений</t>
  </si>
  <si>
    <t>00010601030100000110</t>
  </si>
  <si>
    <t>00011105034040000120</t>
  </si>
  <si>
    <t>00001010000000000800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</si>
  <si>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</si>
  <si>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Сборы за участие в конкурсе (аукционе) на право пользования участками недр местного значения</t>
  </si>
  <si>
    <t>00010807083010000110</t>
  </si>
  <si>
    <t>00021925029040000151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</si>
  <si>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</si>
  <si>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</si>
  <si>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</si>
  <si>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</si>
  <si>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</si>
  <si>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>Увеличение прочих остатков денежных средств бюджетов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</si>
  <si>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</si>
  <si>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Иные бюджетные ассигнования</t>
  </si>
  <si>
    <t>00011625060010000140</t>
  </si>
  <si>
    <t>00011690000000000140</t>
  </si>
  <si>
    <t>00010302330010000110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</si>
  <si>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</si>
  <si>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00010907052040000110</t>
  </si>
  <si>
    <t>00011302000000000130</t>
  </si>
  <si>
    <t>00010604012020000110</t>
  </si>
  <si>
    <t>00021945144040000151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</si>
  <si>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</si>
  <si>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Научно-исследовательские и опытно-конструкторские работы</t>
  </si>
  <si>
    <t>Прочие межбюджетные трансферты, передаваемые бюджетам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</si>
  <si>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</si>
  <si>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Обслуживание муниципального долга</t>
  </si>
  <si>
    <t>00011637030040000140</t>
  </si>
  <si>
    <t>00011625086020000140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</si>
  <si>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</si>
  <si>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00011301410010000130</t>
  </si>
  <si>
    <t>00020235250020000151</t>
  </si>
  <si>
    <t>00011603010010000140</t>
  </si>
  <si>
    <t>00011302994040000130</t>
  </si>
  <si>
    <t>Гранты в форме субсидии автономным учреждениям</t>
  </si>
  <si>
    <t>00020245141020000151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</si>
  <si>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</si>
  <si>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00011105324040000120</t>
  </si>
  <si>
    <t>00021825029020000151</t>
  </si>
  <si>
    <t>Прочие поступления от денежных взысканий (штрафов) и иных сумм в возмещение ущерба</t>
  </si>
  <si>
    <t>Доходы бюджетов субъектов Российской Федерации от возврата организациями остатков субсидий прошлых лет</t>
  </si>
  <si>
    <t>00011701050130000180</t>
  </si>
  <si>
    <t>Получение кредитов от кредитных организаций бюджетами субъектов Российской Федерации в валюте Российской Федерации</t>
  </si>
  <si>
    <t>Денежные взыскания (штрафы) за нарушение законодательства о налогах и сборах</t>
  </si>
  <si>
    <t>00011643000010000140</t>
  </si>
  <si>
    <t>Возврата остатков иных межбюджетных трансфертов прошлых лет на дополнительное финансовое обеспечение оказания специализированной, в том числе высокотехнологичной медицинской помощи,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</si>
  <si>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городских округов</t>
  </si>
  <si>
    <t>00021845144020000151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</si>
  <si>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округов</t>
  </si>
  <si>
    <t>Денежные взыскания (штрафы) за нарушение бюджетного законодательства (в части бюджетов муниципальных районов)</t>
  </si>
  <si>
    <t>НАЦИОНАЛЬНАЯ БЕЗОПАСНОСТЬ И ПРАВООХРАНИТЕЛЬНАЯ ДЕЯТЕЛЬНОСТЬ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</si>
  <si>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</si>
  <si>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</si>
  <si>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00010606042040000110</t>
  </si>
  <si>
    <t>00020259999090000151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</si>
  <si>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</si>
  <si>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</si>
  <si>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00011302065100000130</t>
  </si>
  <si>
    <t>ОБЩЕГОСУДАРСТВЕННЫЕ ВОПРОСЫ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</si>
  <si>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</si>
  <si>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</t>
  </si>
  <si>
    <t>00020240014100000151</t>
  </si>
  <si>
    <t>Прочие межбюджетные трансферты, передаваемые бюджетам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</si>
  <si>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субъектов Российской Федерации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</si>
  <si>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</si>
  <si>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</si>
  <si>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поселений на выполнение передаваемых полномочий субъектов Российской Федерации</t>
  </si>
  <si>
    <t>Плата за выбросы загрязняющих веществ в атмосферный воздух стационарными объектами 7</t>
  </si>
  <si>
    <t>Социальное обеспечение и иные выплаты населению</t>
  </si>
  <si>
    <t>00011402050130000410</t>
  </si>
  <si>
    <t>Налог с владельцев транспортных средств и налог на приобретение автотранспортных средств</t>
  </si>
  <si>
    <t>00021925020040000151</t>
  </si>
  <si>
    <t>Налог на прибыль организаций, зачислявшийся до                        1 января 2005 года в местные бюджеты, мобилизуемый на территориях городских округов</t>
  </si>
  <si>
    <t>Субсидии некоммерческим организациям (за исключением государственных (муниципальных) учреждений)</t>
  </si>
  <si>
    <t>00001050201040000610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</si>
  <si>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</si>
  <si>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00021925064050000151</t>
  </si>
  <si>
    <t>00020240014000000151</t>
  </si>
  <si>
    <t>Дотации бюджетам городских поселений на выравнивание бюджетной обеспеченности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</si>
  <si>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</si>
  <si>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ГОСУДАРСТВЕННАЯ ПОШЛИНА</t>
  </si>
  <si>
    <t>00011651000020000140</t>
  </si>
  <si>
    <t>на 1 июля 2017 года</t>
  </si>
  <si>
    <t>А.А.Суханевич</t>
  </si>
  <si>
    <t>Доходы бюджетов муниципальных районов от возврата организациями остатков субсидий прошлых лет</t>
  </si>
  <si>
    <t>00011105030000000120</t>
  </si>
  <si>
    <t>00011107012020000120</t>
  </si>
  <si>
    <t>00001000000000000000</t>
  </si>
  <si>
    <t>Прочие местные налоги и сборы, мобилизуемые на территориях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</si>
  <si>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</si>
  <si>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Денежные взыскания (штрафы) за нарушение бюджетного законодательства (в части бюджетов субъектов Российской Федерации)</t>
  </si>
  <si>
    <t>Расходы на выплаты персоналу казенных учреждений</t>
  </si>
  <si>
    <t>Прочие неналоговые поступления в территориальные фонды обязательного медицинского страхования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</si>
  <si>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</si>
  <si>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</si>
  <si>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</si>
  <si>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00020235128000000151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</si>
  <si>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</si>
  <si>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Доходы от продажи квартир, находящихся в собственности городских поселений</t>
  </si>
  <si>
    <t>00021860010130000151</t>
  </si>
  <si>
    <t>00011502050130000140</t>
  </si>
  <si>
    <t>Уменьшение прочих остатков денежных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</si>
  <si>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</si>
  <si>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00011201070010000120</t>
  </si>
  <si>
    <t>00010807010010000110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</si>
  <si>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</si>
  <si>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</si>
  <si>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00010904040010000110</t>
  </si>
  <si>
    <t>00010302240010000110</t>
  </si>
  <si>
    <t>00011107015130000120</t>
  </si>
  <si>
    <t>00001020000050000810</t>
  </si>
  <si>
    <t>00011402053050000440</t>
  </si>
  <si>
    <t>00020215009020000151</t>
  </si>
  <si>
    <t>00020230022040000151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</si>
  <si>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</si>
  <si>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</si>
  <si>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00001030100130000810</t>
  </si>
  <si>
    <t>Прочие местные налоги и сборы</t>
  </si>
  <si>
    <t>НАЛОГИ НА ИМУЩЕСТВО</t>
  </si>
  <si>
    <t>00020220077000000151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</si>
  <si>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</si>
  <si>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</t>
  </si>
  <si>
    <t>Акцизы на пиво, производимое на территории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</si>
  <si>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</si>
  <si>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</si>
  <si>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00011302990000000130</t>
  </si>
  <si>
    <t>Погашение бюджетами сельских поселений кредитов от кредитных организаций в валюте Российской Федерации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</si>
  <si>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</si>
  <si>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00011105320000000120</t>
  </si>
  <si>
    <t>00010101012020000110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</si>
  <si>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</si>
  <si>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</si>
  <si>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неналоговые доходы бюджетов муниципальных районов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</si>
  <si>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</t>
  </si>
  <si>
    <t>Субсидия бюджетам городских поселений на финансовое обеспечение отдельных полномочий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</si>
  <si>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</si>
  <si>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</si>
  <si>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</si>
  <si>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</si>
  <si>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00021900000050000151</t>
  </si>
  <si>
    <t>00010504010020000110</t>
  </si>
  <si>
    <t>Погашение бюджетами субъектов Российской Федерации кредитов от кредитных организаций в валюте Российской Федерации</t>
  </si>
  <si>
    <t>00010807300010000110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</si>
  <si>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</si>
  <si>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</si>
  <si>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</si>
  <si>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</si>
  <si>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</si>
  <si>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</si>
  <si>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Уплата иных платежей</t>
  </si>
  <si>
    <t>00021800000130000151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</si>
  <si>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</si>
  <si>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00011705000000000180</t>
  </si>
  <si>
    <t>00011701020020000180</t>
  </si>
  <si>
    <t>Прочие доходы от компенсации затрат бюджетов городских поселений</t>
  </si>
  <si>
    <t>00020235380000000151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</si>
  <si>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</si>
  <si>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00011402053050000410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</si>
  <si>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</si>
  <si>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00001050200000000600</t>
  </si>
  <si>
    <t>00011706000000000180</t>
  </si>
  <si>
    <t>Межбюджетные трансферты бюджетам территориальных фондов обязательного медицинского страхования</t>
  </si>
  <si>
    <t>Сбор за пользование объектами животного мира</t>
  </si>
  <si>
    <t>00011109045050000120</t>
  </si>
  <si>
    <t>Субвенции бюджетам субъектов Российской Федерации на осуществление отдельных полномочий в области водных отношений</t>
  </si>
  <si>
    <t>00011633050050000140</t>
  </si>
  <si>
    <t>Невыясненные поступления</t>
  </si>
  <si>
    <t>00011618050130000140</t>
  </si>
  <si>
    <t>00021925520020000151</t>
  </si>
  <si>
    <t>00020235135000000151</t>
  </si>
  <si>
    <t>Исполнение судебных актов Российской Федерации и мировых соглашений по возмещению вреда</t>
  </si>
  <si>
    <t>00001020000050000710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</si>
  <si>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</si>
  <si>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00020210000000000151</t>
  </si>
  <si>
    <t>Прочие денежные взыскания (штрафы) за правонарушения в области дорожного движения</t>
  </si>
  <si>
    <t>НАЦИОНАЛЬНАЯ ЭКОНОМИКА</t>
  </si>
  <si>
    <t>00011109000000000120</t>
  </si>
  <si>
    <t>00011301995050000130</t>
  </si>
  <si>
    <t>Прочие доходы от оказания платных услуг (работ) получателями средств бюджетов городских поселений</t>
  </si>
  <si>
    <t>КУЛЬТУРА, КИНЕМАТОГРАФИЯ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</si>
  <si>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</si>
  <si>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00011608000010000140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</si>
  <si>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</si>
  <si>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00001030100050000710</t>
  </si>
  <si>
    <t>00011204013020000120</t>
  </si>
  <si>
    <t>00010803000010000110</t>
  </si>
  <si>
    <t>Доходы бюджетов городских округов от возврата иными организациями остатков субсидий прошлых лет</t>
  </si>
  <si>
    <t>00020200000000000000</t>
  </si>
  <si>
    <t>00011642000000000140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</si>
  <si>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</si>
  <si>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</si>
  <si>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>00010804000010000110</t>
  </si>
  <si>
    <t>Субсидии бюджетам на реализацию федеральных целевых программ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</si>
  <si>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</si>
  <si>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Иные закупки товаров, работ и услуг для обеспечения государственных (муниципальных) нужд</t>
  </si>
  <si>
    <t>Прочие субсидии бюджетам сельских поселений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</si>
  <si>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</si>
  <si>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Резервные средства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</si>
  <si>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</si>
  <si>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</si>
  <si>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Иные выплаты персоналу государственных (муниципальных) органов, за исключением фонда оплаты труда</t>
  </si>
  <si>
    <t>Прочие субвенции бюджетам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</si>
  <si>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</si>
  <si>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нарушения правил перевозок пассажиров и багажа легковым такси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</si>
  <si>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</si>
  <si>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</si>
  <si>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</si>
  <si>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</si>
  <si>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00010907012040000110</t>
  </si>
  <si>
    <t>Акцизы на средние дистилляты, производимые на территории Российской Федерации</t>
  </si>
  <si>
    <t>00011402052050000440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</si>
  <si>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</si>
  <si>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Прочие доходы от оказания платных услуг (работ) получателями средств бюджетов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</si>
  <si>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районов</t>
  </si>
  <si>
    <t>Дотации бюджетам сельских поселений на поддержку мер по обеспечению сбалансированности бюджетов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</si>
  <si>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</si>
  <si>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Получение кредитов от кредитных организаций бюджетами городских поселений в валюте Российской Федерации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</si>
  <si>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</si>
  <si>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</si>
  <si>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</si>
  <si>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</si>
  <si>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00010704010010000110</t>
  </si>
  <si>
    <t>НАЦИОНАЛЬНАЯ ОБОРОНА</t>
  </si>
  <si>
    <t>Плата за негативное воздействие на окружающую среду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</si>
  <si>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</si>
  <si>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00020235280000000151</t>
  </si>
  <si>
    <t>00011105024040000120</t>
  </si>
  <si>
    <t>00021925020020000151</t>
  </si>
  <si>
    <t>Иные субсидии некоммерческим организациям (за исключением государственных (муниципальных) учреждений</t>
  </si>
  <si>
    <t>Дотации бюджетам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</si>
  <si>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</si>
  <si>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</si>
  <si>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00011202000000000120</t>
  </si>
  <si>
    <t>Денежные взыскания (штрафы) за нарушение бюджетного законодательства (в части бюджетов городских поселений)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</si>
  <si>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</si>
  <si>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</si>
  <si>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00011107015050000120</t>
  </si>
  <si>
    <t>00001020000100000810</t>
  </si>
  <si>
    <t>00011402053100000440</t>
  </si>
  <si>
    <t>00011406013050000430</t>
  </si>
  <si>
    <t>Доходы бюджетов субъектов Российской Федерации от возврата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образований</t>
  </si>
  <si>
    <t>Доходы бюджетов городских округов от возврата бюджетными учреждениями остатков субсидий прошлых лет</t>
  </si>
  <si>
    <t>00011201010010000120</t>
  </si>
  <si>
    <t>00011402000000000000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</si>
  <si>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</si>
  <si>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</si>
  <si>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00020255093090000151</t>
  </si>
  <si>
    <t>Плата за предоставление сведений из Единого государственного реестра недвижимости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</si>
  <si>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</si>
  <si>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Налог на рекламу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</si>
  <si>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</si>
  <si>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</si>
  <si>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Невыясненные поступления, зачисляемые в бюджеты городских поселений</t>
  </si>
  <si>
    <t>00021925023130000151</t>
  </si>
  <si>
    <t>00020229999130000151</t>
  </si>
  <si>
    <t>Доходы бюджетов субъектов Российской Федерации от возврата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образований</t>
  </si>
  <si>
    <t>Денежные взыскания (штрафы) за нарушение бюджетного законодательства (в части бюджетов сельских поселений)</t>
  </si>
  <si>
    <t>00011701000000000180</t>
  </si>
  <si>
    <t>00085000000000000000</t>
  </si>
  <si>
    <t>Земельный налог с организаций, обладающих земельным участком, расположенным в границах межселенных территорий</t>
  </si>
  <si>
    <t>00020235250050000151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</si>
  <si>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</si>
  <si>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00011402052050000410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</si>
  <si>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</si>
  <si>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</si>
  <si>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</si>
  <si>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</si>
  <si>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00020235240020000151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</si>
  <si>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</si>
  <si>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00011301400010000130</t>
  </si>
  <si>
    <t>Субвенции</t>
  </si>
  <si>
    <t>00020235900020000151</t>
  </si>
  <si>
    <t>00021900000100000151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</si>
  <si>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</si>
  <si>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00020235380020000151</t>
  </si>
  <si>
    <t>00011105000000000120</t>
  </si>
  <si>
    <t>00011101020020000120</t>
  </si>
  <si>
    <t>00020235134000000151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</si>
  <si>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</si>
  <si>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00011302062020000130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</si>
  <si>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</si>
  <si>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Фонд оплаты труда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</si>
  <si>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</si>
  <si>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</si>
  <si>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00021925520040000151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</si>
  <si>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</si>
  <si>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Платежи, взимаемые государственными и муниципальными органами (организациями) за выполнение определенных функций</t>
  </si>
  <si>
    <t>Прочие доходы от компенсации затрат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</si>
  <si>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</si>
  <si>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Дотации бюджетам субъектов Российской Федерации на выравнивание бюджетной обеспеченности</t>
  </si>
  <si>
    <t>Доходы бюджета -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</si>
  <si>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</si>
  <si>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00011201040010000120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</si>
</sst>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%"/>
    <numFmt numFmtId="181" formatCode="###,0\,00"/>
  </numFmts>
  <fonts count="47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sz val="7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17" borderId="0" applyNumberFormat="0" applyBorder="0" applyAlignment="0" applyProtection="0"/>
    <xf numFmtId="0" fontId="21" fillId="9" borderId="1" applyNumberFormat="0" applyAlignment="0" applyProtection="0"/>
    <xf numFmtId="0" fontId="22" fillId="14" borderId="2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0" borderId="0" applyNumberFormat="0" applyBorder="0" applyAlignment="0" applyProtection="0"/>
    <xf numFmtId="0" fontId="0" fillId="5" borderId="7" applyNumberFormat="0" applyFont="0" applyAlignment="0" applyProtection="0"/>
    <xf numFmtId="0" fontId="31" fillId="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10">
      <alignment horizontal="left" wrapText="1"/>
      <protection/>
    </xf>
    <xf numFmtId="0" fontId="4" fillId="0" borderId="11">
      <alignment/>
      <protection/>
    </xf>
    <xf numFmtId="0" fontId="4" fillId="0" borderId="12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49" fontId="9" fillId="0" borderId="13">
      <alignment horizontal="center" vertical="center" wrapText="1"/>
      <protection/>
    </xf>
    <xf numFmtId="49" fontId="6" fillId="0" borderId="14">
      <alignment horizontal="left" vertical="center" wrapText="1"/>
      <protection/>
    </xf>
    <xf numFmtId="0" fontId="9" fillId="0" borderId="10">
      <alignment horizontal="left" wrapText="1" indent="1"/>
      <protection/>
    </xf>
    <xf numFmtId="0" fontId="16" fillId="0" borderId="14">
      <alignment horizontal="left" vertical="center" wrapText="1"/>
      <protection/>
    </xf>
    <xf numFmtId="49" fontId="16" fillId="0" borderId="14">
      <alignment horizontal="left" vertical="center" wrapText="1" indent="1"/>
      <protection/>
    </xf>
    <xf numFmtId="49" fontId="6" fillId="0" borderId="14">
      <alignment horizontal="left" vertical="center" wrapText="1" indent="1"/>
      <protection/>
    </xf>
    <xf numFmtId="49" fontId="5" fillId="0" borderId="14">
      <alignment horizontal="left" vertical="center" wrapText="1"/>
      <protection/>
    </xf>
    <xf numFmtId="49" fontId="9" fillId="0" borderId="15">
      <alignment horizontal="center"/>
      <protection/>
    </xf>
    <xf numFmtId="49" fontId="9" fillId="0" borderId="16">
      <alignment horizontal="center"/>
      <protection/>
    </xf>
    <xf numFmtId="4" fontId="9" fillId="0" borderId="13">
      <alignment horizontal="right"/>
      <protection/>
    </xf>
    <xf numFmtId="0" fontId="4" fillId="0" borderId="17">
      <alignment/>
      <protection/>
    </xf>
    <xf numFmtId="0" fontId="4" fillId="0" borderId="18">
      <alignment/>
      <protection/>
    </xf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8" fillId="3" borderId="1" applyNumberFormat="0" applyAlignment="0" applyProtection="0"/>
    <xf numFmtId="0" fontId="31" fillId="9" borderId="8" applyNumberFormat="0" applyAlignment="0" applyProtection="0"/>
    <xf numFmtId="0" fontId="21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2" fillId="14" borderId="2" applyNumberFormat="0" applyAlignment="0" applyProtection="0"/>
    <xf numFmtId="0" fontId="35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0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4" borderId="0" xfId="110" applyFont="1" applyFill="1" applyBorder="1">
      <alignment/>
      <protection/>
    </xf>
    <xf numFmtId="180" fontId="3" fillId="4" borderId="0" xfId="110" applyNumberFormat="1" applyFont="1" applyFill="1" applyBorder="1" applyAlignment="1">
      <alignment horizontal="center"/>
      <protection/>
    </xf>
    <xf numFmtId="0" fontId="4" fillId="0" borderId="0" xfId="78" applyNumberFormat="1" applyProtection="1">
      <alignment/>
      <protection/>
    </xf>
    <xf numFmtId="0" fontId="5" fillId="4" borderId="0" xfId="110" applyFont="1" applyFill="1" applyBorder="1" applyAlignment="1">
      <alignment horizontal="center" wrapText="1"/>
      <protection/>
    </xf>
    <xf numFmtId="4" fontId="3" fillId="4" borderId="0" xfId="110" applyNumberFormat="1" applyFont="1" applyFill="1" applyBorder="1" applyAlignment="1">
      <alignment/>
      <protection/>
    </xf>
    <xf numFmtId="10" fontId="3" fillId="4" borderId="0" xfId="110" applyNumberFormat="1" applyFont="1" applyFill="1" applyBorder="1" applyAlignment="1">
      <alignment horizontal="center" wrapText="1"/>
      <protection/>
    </xf>
    <xf numFmtId="0" fontId="3" fillId="4" borderId="0" xfId="110" applyFont="1" applyFill="1" applyBorder="1">
      <alignment/>
      <protection/>
    </xf>
    <xf numFmtId="0" fontId="3" fillId="4" borderId="0" xfId="110" applyFont="1" applyFill="1" applyBorder="1" applyAlignment="1">
      <alignment/>
      <protection/>
    </xf>
    <xf numFmtId="0" fontId="4" fillId="0" borderId="0" xfId="78" applyNumberFormat="1" applyFont="1" applyProtection="1">
      <alignment/>
      <protection/>
    </xf>
    <xf numFmtId="0" fontId="7" fillId="4" borderId="19" xfId="110" applyFont="1" applyFill="1" applyBorder="1" applyAlignment="1">
      <alignment horizontal="center" vertical="center" wrapText="1"/>
      <protection/>
    </xf>
    <xf numFmtId="180" fontId="7" fillId="4" borderId="19" xfId="110" applyNumberFormat="1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wrapText="1"/>
      <protection/>
    </xf>
    <xf numFmtId="0" fontId="8" fillId="0" borderId="20" xfId="110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/>
    </xf>
    <xf numFmtId="0" fontId="4" fillId="0" borderId="17" xfId="89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37" fillId="4" borderId="13" xfId="0" applyNumberFormat="1" applyFont="1" applyFill="1" applyBorder="1" applyAlignment="1">
      <alignment horizontal="left" wrapText="1"/>
    </xf>
    <xf numFmtId="49" fontId="11" fillId="0" borderId="19" xfId="86" applyNumberFormat="1" applyFont="1" applyBorder="1" applyAlignment="1" applyProtection="1">
      <alignment horizontal="center"/>
      <protection/>
    </xf>
    <xf numFmtId="4" fontId="37" fillId="4" borderId="13" xfId="0" applyNumberFormat="1" applyFont="1" applyFill="1" applyBorder="1" applyAlignment="1">
      <alignment horizontal="right"/>
    </xf>
    <xf numFmtId="0" fontId="9" fillId="0" borderId="19" xfId="81" applyNumberFormat="1" applyBorder="1" applyAlignment="1" applyProtection="1">
      <alignment horizontal="left" wrapText="1" indent="1"/>
      <protection/>
    </xf>
    <xf numFmtId="49" fontId="9" fillId="0" borderId="19" xfId="87" applyNumberFormat="1" applyBorder="1" applyAlignment="1" applyProtection="1">
      <alignment horizontal="center"/>
      <protection/>
    </xf>
    <xf numFmtId="49" fontId="9" fillId="0" borderId="19" xfId="87" applyNumberFormat="1" applyBorder="1" applyProtection="1">
      <alignment horizontal="center"/>
      <protection/>
    </xf>
    <xf numFmtId="4" fontId="9" fillId="0" borderId="19" xfId="88" applyNumberFormat="1" applyBorder="1" applyProtection="1">
      <alignment horizontal="right"/>
      <protection/>
    </xf>
    <xf numFmtId="0" fontId="4" fillId="0" borderId="0" xfId="90" applyNumberFormat="1" applyBorder="1" applyProtection="1">
      <alignment/>
      <protection/>
    </xf>
    <xf numFmtId="49" fontId="37" fillId="4" borderId="13" xfId="0" applyNumberFormat="1" applyFont="1" applyFill="1" applyBorder="1" applyAlignment="1">
      <alignment horizontal="left" wrapText="1" indent="1"/>
    </xf>
    <xf numFmtId="49" fontId="37" fillId="4" borderId="13" xfId="0" applyNumberFormat="1" applyFont="1" applyFill="1" applyBorder="1" applyAlignment="1">
      <alignment horizontal="center" wrapText="1"/>
    </xf>
    <xf numFmtId="49" fontId="38" fillId="4" borderId="13" xfId="0" applyNumberFormat="1" applyFont="1" applyFill="1" applyBorder="1" applyAlignment="1">
      <alignment horizontal="left" wrapText="1" indent="1"/>
    </xf>
    <xf numFmtId="49" fontId="38" fillId="4" borderId="13" xfId="0" applyNumberFormat="1" applyFont="1" applyFill="1" applyBorder="1" applyAlignment="1">
      <alignment horizontal="center" wrapText="1"/>
    </xf>
    <xf numFmtId="4" fontId="38" fillId="4" borderId="13" xfId="0" applyNumberFormat="1" applyFont="1" applyFill="1" applyBorder="1" applyAlignment="1">
      <alignment horizontal="right"/>
    </xf>
    <xf numFmtId="10" fontId="38" fillId="4" borderId="13" xfId="0" applyNumberFormat="1" applyFont="1" applyFill="1" applyBorder="1" applyAlignment="1">
      <alignment horizontal="right"/>
    </xf>
    <xf numFmtId="49" fontId="39" fillId="0" borderId="13" xfId="0" applyNumberFormat="1" applyFont="1" applyFill="1" applyBorder="1" applyAlignment="1">
      <alignment horizontal="left" wrapText="1"/>
    </xf>
    <xf numFmtId="0" fontId="39" fillId="0" borderId="13" xfId="0" applyNumberFormat="1" applyFont="1" applyFill="1" applyBorder="1" applyAlignment="1">
      <alignment horizontal="center" wrapText="1"/>
    </xf>
    <xf numFmtId="4" fontId="39" fillId="0" borderId="13" xfId="0" applyNumberFormat="1" applyFont="1" applyFill="1" applyBorder="1" applyAlignment="1">
      <alignment horizontal="right"/>
    </xf>
    <xf numFmtId="180" fontId="39" fillId="0" borderId="13" xfId="115" applyNumberFormat="1" applyFont="1" applyFill="1" applyBorder="1" applyAlignment="1">
      <alignment horizontal="right"/>
    </xf>
    <xf numFmtId="181" fontId="39" fillId="0" borderId="13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49" fontId="41" fillId="0" borderId="13" xfId="0" applyNumberFormat="1" applyFont="1" applyFill="1" applyBorder="1" applyAlignment="1">
      <alignment horizontal="left" wrapText="1" indent="1"/>
    </xf>
    <xf numFmtId="49" fontId="39" fillId="0" borderId="13" xfId="0" applyNumberFormat="1" applyFont="1" applyFill="1" applyBorder="1" applyAlignment="1">
      <alignment horizontal="left" wrapText="1" indent="1"/>
    </xf>
    <xf numFmtId="0" fontId="41" fillId="0" borderId="13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right"/>
    </xf>
    <xf numFmtId="180" fontId="41" fillId="0" borderId="13" xfId="115" applyNumberFormat="1" applyFont="1" applyFill="1" applyBorder="1" applyAlignment="1">
      <alignment horizontal="right"/>
    </xf>
    <xf numFmtId="181" fontId="41" fillId="0" borderId="13" xfId="0" applyNumberFormat="1" applyFont="1" applyFill="1" applyBorder="1" applyAlignment="1">
      <alignment horizontal="right"/>
    </xf>
    <xf numFmtId="0" fontId="13" fillId="0" borderId="17" xfId="89" applyNumberFormat="1" applyFont="1" applyFill="1" applyProtection="1">
      <alignment/>
      <protection/>
    </xf>
    <xf numFmtId="0" fontId="42" fillId="0" borderId="0" xfId="0" applyFont="1" applyFill="1" applyAlignment="1" applyProtection="1">
      <alignment/>
      <protection locked="0"/>
    </xf>
    <xf numFmtId="49" fontId="39" fillId="0" borderId="13" xfId="0" applyNumberFormat="1" applyFont="1" applyFill="1" applyBorder="1" applyAlignment="1">
      <alignment horizontal="center" wrapText="1"/>
    </xf>
    <xf numFmtId="0" fontId="8" fillId="0" borderId="19" xfId="74" applyNumberFormat="1" applyFont="1" applyFill="1" applyBorder="1" applyProtection="1">
      <alignment horizontal="left" wrapText="1"/>
      <protection/>
    </xf>
    <xf numFmtId="49" fontId="8" fillId="0" borderId="19" xfId="87" applyNumberFormat="1" applyFont="1" applyFill="1" applyBorder="1" applyAlignment="1" applyProtection="1">
      <alignment horizontal="center"/>
      <protection/>
    </xf>
    <xf numFmtId="4" fontId="8" fillId="0" borderId="19" xfId="87" applyNumberFormat="1" applyFont="1" applyFill="1" applyBorder="1" applyProtection="1">
      <alignment horizontal="center"/>
      <protection/>
    </xf>
    <xf numFmtId="4" fontId="8" fillId="0" borderId="19" xfId="88" applyNumberFormat="1" applyFont="1" applyFill="1" applyBorder="1" applyProtection="1">
      <alignment horizontal="right"/>
      <protection/>
    </xf>
    <xf numFmtId="0" fontId="8" fillId="0" borderId="19" xfId="76" applyNumberFormat="1" applyFont="1" applyFill="1" applyBorder="1" applyProtection="1">
      <alignment/>
      <protection/>
    </xf>
    <xf numFmtId="49" fontId="41" fillId="0" borderId="13" xfId="0" applyNumberFormat="1" applyFont="1" applyFill="1" applyBorder="1" applyAlignment="1">
      <alignment horizontal="center" wrapText="1"/>
    </xf>
    <xf numFmtId="49" fontId="38" fillId="4" borderId="21" xfId="0" applyNumberFormat="1" applyFont="1" applyFill="1" applyBorder="1" applyAlignment="1">
      <alignment horizontal="left" wrapText="1" indent="1"/>
    </xf>
    <xf numFmtId="49" fontId="4" fillId="4" borderId="0" xfId="111" applyNumberFormat="1" applyFont="1" applyFill="1" applyBorder="1" applyAlignment="1">
      <alignment horizontal="left" vertical="distributed" wrapText="1"/>
      <protection/>
    </xf>
    <xf numFmtId="0" fontId="4" fillId="4" borderId="0" xfId="111" applyFont="1" applyFill="1" applyBorder="1" applyAlignment="1">
      <alignment horizontal="center"/>
      <protection/>
    </xf>
    <xf numFmtId="0" fontId="4" fillId="4" borderId="0" xfId="111" applyFont="1" applyFill="1" applyBorder="1" applyAlignment="1">
      <alignment horizontal="left"/>
      <protection/>
    </xf>
    <xf numFmtId="0" fontId="43" fillId="0" borderId="0" xfId="0" applyFont="1" applyAlignment="1">
      <alignment/>
    </xf>
    <xf numFmtId="0" fontId="15" fillId="0" borderId="0" xfId="111" applyFont="1" applyFill="1" applyBorder="1" applyAlignment="1">
      <alignment horizontal="center"/>
      <protection/>
    </xf>
    <xf numFmtId="0" fontId="14" fillId="0" borderId="0" xfId="111" applyFont="1" applyFill="1">
      <alignment/>
      <protection/>
    </xf>
    <xf numFmtId="0" fontId="0" fillId="0" borderId="0" xfId="110">
      <alignment/>
      <protection/>
    </xf>
    <xf numFmtId="0" fontId="15" fillId="0" borderId="0" xfId="111" applyFont="1" applyBorder="1" applyAlignment="1">
      <alignment wrapText="1"/>
      <protection/>
    </xf>
    <xf numFmtId="179" fontId="9" fillId="0" borderId="22" xfId="121" applyFont="1" applyBorder="1" applyAlignment="1" applyProtection="1">
      <alignment horizontal="right" vertical="center" shrinkToFit="1"/>
      <protection/>
    </xf>
    <xf numFmtId="0" fontId="6" fillId="0" borderId="19" xfId="111" applyFont="1" applyBorder="1" applyAlignment="1">
      <alignment horizontal="center" vertical="center" wrapText="1"/>
      <protection/>
    </xf>
    <xf numFmtId="0" fontId="6" fillId="0" borderId="19" xfId="111" applyFont="1" applyBorder="1" applyAlignment="1">
      <alignment horizontal="center" vertical="center"/>
      <protection/>
    </xf>
    <xf numFmtId="0" fontId="6" fillId="0" borderId="19" xfId="82" applyNumberFormat="1" applyFont="1" applyBorder="1" applyProtection="1">
      <alignment horizontal="left" vertical="center" wrapText="1"/>
      <protection/>
    </xf>
    <xf numFmtId="4" fontId="6" fillId="0" borderId="19" xfId="111" applyNumberFormat="1" applyFont="1" applyFill="1" applyBorder="1" applyAlignment="1">
      <alignment horizontal="right" vertical="center"/>
      <protection/>
    </xf>
    <xf numFmtId="180" fontId="6" fillId="0" borderId="19" xfId="116" applyNumberFormat="1" applyFont="1" applyFill="1" applyBorder="1" applyAlignment="1">
      <alignment horizontal="right" vertical="center"/>
    </xf>
    <xf numFmtId="0" fontId="16" fillId="0" borderId="19" xfId="82" applyNumberFormat="1" applyBorder="1" applyProtection="1">
      <alignment horizontal="left" vertical="center" wrapText="1"/>
      <protection/>
    </xf>
    <xf numFmtId="4" fontId="16" fillId="0" borderId="19" xfId="111" applyNumberFormat="1" applyFont="1" applyFill="1" applyBorder="1" applyAlignment="1">
      <alignment horizontal="right" vertical="center"/>
      <protection/>
    </xf>
    <xf numFmtId="180" fontId="16" fillId="0" borderId="19" xfId="116" applyNumberFormat="1" applyFont="1" applyFill="1" applyBorder="1" applyAlignment="1">
      <alignment horizontal="right" vertical="center"/>
    </xf>
    <xf numFmtId="0" fontId="16" fillId="0" borderId="0" xfId="82" applyNumberFormat="1" applyBorder="1" applyProtection="1">
      <alignment horizontal="left" vertical="center" wrapText="1"/>
      <protection/>
    </xf>
    <xf numFmtId="4" fontId="16" fillId="4" borderId="0" xfId="111" applyNumberFormat="1" applyFont="1" applyFill="1" applyBorder="1" applyAlignment="1">
      <alignment horizontal="right" vertical="center"/>
      <protection/>
    </xf>
    <xf numFmtId="10" fontId="16" fillId="4" borderId="0" xfId="116" applyNumberFormat="1" applyFont="1" applyFill="1" applyBorder="1" applyAlignment="1">
      <alignment horizontal="right" vertical="center"/>
    </xf>
    <xf numFmtId="179" fontId="18" fillId="0" borderId="19" xfId="121" applyFont="1" applyBorder="1" applyAlignment="1">
      <alignment horizontal="center" vertical="center" wrapText="1"/>
    </xf>
    <xf numFmtId="179" fontId="5" fillId="0" borderId="19" xfId="121" applyFont="1" applyBorder="1" applyAlignment="1">
      <alignment horizontal="center" vertical="center" wrapText="1"/>
    </xf>
    <xf numFmtId="49" fontId="11" fillId="0" borderId="19" xfId="85" applyNumberFormat="1" applyFont="1" applyBorder="1" applyProtection="1">
      <alignment horizontal="left" vertical="center" wrapText="1"/>
      <protection/>
    </xf>
    <xf numFmtId="179" fontId="11" fillId="0" borderId="19" xfId="121" applyFont="1" applyFill="1" applyBorder="1" applyAlignment="1" applyProtection="1">
      <alignment horizontal="right" vertical="center" shrinkToFit="1"/>
      <protection/>
    </xf>
    <xf numFmtId="0" fontId="0" fillId="0" borderId="0" xfId="110" applyProtection="1">
      <alignment/>
      <protection locked="0"/>
    </xf>
    <xf numFmtId="49" fontId="9" fillId="0" borderId="19" xfId="83" applyNumberFormat="1" applyFont="1" applyBorder="1" applyProtection="1">
      <alignment horizontal="left" vertical="center" wrapText="1" indent="1"/>
      <protection/>
    </xf>
    <xf numFmtId="179" fontId="9" fillId="0" borderId="19" xfId="121" applyFont="1" applyFill="1" applyBorder="1" applyAlignment="1" applyProtection="1">
      <alignment horizontal="right" vertical="center" shrinkToFit="1"/>
      <protection/>
    </xf>
    <xf numFmtId="49" fontId="9" fillId="0" borderId="19" xfId="83" applyNumberFormat="1" applyFont="1" applyBorder="1" applyAlignment="1" applyProtection="1">
      <alignment horizontal="left" vertical="center" wrapText="1" indent="1"/>
      <protection/>
    </xf>
    <xf numFmtId="0" fontId="9" fillId="0" borderId="19" xfId="82" applyNumberFormat="1" applyFont="1" applyBorder="1" applyAlignment="1" applyProtection="1">
      <alignment horizontal="left" vertical="center" wrapText="1" indent="1"/>
      <protection/>
    </xf>
    <xf numFmtId="0" fontId="0" fillId="0" borderId="0" xfId="110" applyFont="1">
      <alignment/>
      <protection/>
    </xf>
    <xf numFmtId="0" fontId="44" fillId="0" borderId="0" xfId="110" applyFont="1">
      <alignment/>
      <protection/>
    </xf>
    <xf numFmtId="0" fontId="45" fillId="0" borderId="0" xfId="110" applyFont="1">
      <alignment/>
      <protection/>
    </xf>
    <xf numFmtId="0" fontId="19" fillId="0" borderId="0" xfId="110" applyFont="1">
      <alignment/>
      <protection/>
    </xf>
    <xf numFmtId="49" fontId="9" fillId="4" borderId="0" xfId="111" applyNumberFormat="1" applyFont="1" applyFill="1" applyBorder="1" applyAlignment="1">
      <alignment horizontal="left" vertical="top" wrapText="1"/>
      <protection/>
    </xf>
    <xf numFmtId="49" fontId="8" fillId="4" borderId="0" xfId="111" applyNumberFormat="1" applyFont="1" applyFill="1" applyBorder="1" applyAlignment="1">
      <alignment horizontal="left" vertical="top" wrapText="1"/>
      <protection/>
    </xf>
    <xf numFmtId="49" fontId="4" fillId="4" borderId="0" xfId="111" applyNumberFormat="1" applyFont="1" applyFill="1" applyBorder="1" applyAlignment="1">
      <alignment horizontal="left" vertical="top" wrapText="1"/>
      <protection/>
    </xf>
    <xf numFmtId="4" fontId="38" fillId="4" borderId="13" xfId="0" applyNumberFormat="1" applyFont="1" applyFill="1" applyBorder="1" applyAlignment="1">
      <alignment horizontal="right"/>
    </xf>
    <xf numFmtId="10" fontId="37" fillId="4" borderId="13" xfId="0" applyNumberFormat="1" applyFont="1" applyFill="1" applyBorder="1" applyAlignment="1">
      <alignment horizontal="right"/>
    </xf>
    <xf numFmtId="180" fontId="39" fillId="0" borderId="13" xfId="115" applyNumberFormat="1" applyFont="1" applyFill="1" applyBorder="1" applyAlignment="1">
      <alignment horizontal="right"/>
    </xf>
    <xf numFmtId="4" fontId="39" fillId="0" borderId="13" xfId="0" applyNumberFormat="1" applyFont="1" applyFill="1" applyBorder="1" applyAlignment="1">
      <alignment horizontal="right"/>
    </xf>
    <xf numFmtId="181" fontId="39" fillId="0" borderId="13" xfId="0" applyNumberFormat="1" applyFont="1" applyFill="1" applyBorder="1" applyAlignment="1">
      <alignment horizontal="right"/>
    </xf>
    <xf numFmtId="0" fontId="16" fillId="0" borderId="19" xfId="82" applyNumberFormat="1" applyFont="1" applyBorder="1" applyProtection="1">
      <alignment horizontal="left" vertical="center" wrapText="1"/>
      <protection/>
    </xf>
    <xf numFmtId="4" fontId="33" fillId="0" borderId="0" xfId="0" applyNumberFormat="1" applyFont="1" applyAlignment="1">
      <alignment/>
    </xf>
    <xf numFmtId="49" fontId="4" fillId="4" borderId="0" xfId="111" applyNumberFormat="1" applyFont="1" applyFill="1" applyBorder="1" applyAlignment="1">
      <alignment horizontal="left" vertical="top" wrapText="1"/>
      <protection/>
    </xf>
    <xf numFmtId="0" fontId="10" fillId="0" borderId="23" xfId="77" applyNumberFormat="1" applyFont="1" applyBorder="1" applyAlignment="1" applyProtection="1">
      <alignment horizontal="left" vertical="center"/>
      <protection/>
    </xf>
    <xf numFmtId="0" fontId="10" fillId="0" borderId="24" xfId="77" applyNumberFormat="1" applyFont="1" applyBorder="1" applyAlignment="1" applyProtection="1">
      <alignment horizontal="left" vertical="center"/>
      <protection/>
    </xf>
    <xf numFmtId="0" fontId="10" fillId="0" borderId="25" xfId="77" applyNumberFormat="1" applyFont="1" applyBorder="1" applyAlignment="1" applyProtection="1">
      <alignment horizontal="left" vertical="center"/>
      <protection/>
    </xf>
    <xf numFmtId="49" fontId="12" fillId="0" borderId="23" xfId="79" applyNumberFormat="1" applyFont="1" applyFill="1" applyBorder="1" applyAlignment="1" applyProtection="1">
      <alignment horizontal="left" vertical="center" wrapText="1"/>
      <protection/>
    </xf>
    <xf numFmtId="49" fontId="12" fillId="0" borderId="24" xfId="79" applyNumberFormat="1" applyFont="1" applyFill="1" applyBorder="1" applyAlignment="1" applyProtection="1">
      <alignment horizontal="left" vertical="center" wrapText="1"/>
      <protection/>
    </xf>
    <xf numFmtId="49" fontId="12" fillId="0" borderId="25" xfId="79" applyNumberFormat="1" applyFont="1" applyFill="1" applyBorder="1" applyAlignment="1" applyProtection="1">
      <alignment horizontal="left" vertical="center" wrapText="1"/>
      <protection/>
    </xf>
    <xf numFmtId="0" fontId="2" fillId="4" borderId="0" xfId="110" applyFont="1" applyFill="1" applyBorder="1" applyAlignment="1">
      <alignment horizontal="center" wrapText="1"/>
      <protection/>
    </xf>
    <xf numFmtId="0" fontId="5" fillId="4" borderId="0" xfId="110" applyFont="1" applyFill="1" applyBorder="1" applyAlignment="1">
      <alignment horizontal="center" wrapText="1"/>
      <protection/>
    </xf>
    <xf numFmtId="0" fontId="6" fillId="4" borderId="0" xfId="110" applyFont="1" applyFill="1" applyBorder="1" applyAlignment="1">
      <alignment horizontal="left" wrapText="1" indent="11"/>
      <protection/>
    </xf>
    <xf numFmtId="0" fontId="0" fillId="4" borderId="0" xfId="110" applyFont="1" applyFill="1" applyBorder="1" applyAlignment="1">
      <alignment horizontal="left"/>
      <protection/>
    </xf>
    <xf numFmtId="0" fontId="0" fillId="4" borderId="0" xfId="110" applyFill="1" applyBorder="1" applyAlignment="1">
      <alignment horizontal="left"/>
      <protection/>
    </xf>
    <xf numFmtId="0" fontId="0" fillId="0" borderId="0" xfId="0" applyAlignment="1">
      <alignment/>
    </xf>
    <xf numFmtId="0" fontId="0" fillId="4" borderId="0" xfId="110" applyFont="1" applyFill="1" applyBorder="1" applyAlignment="1">
      <alignment horizontal="left" indent="11"/>
      <protection/>
    </xf>
    <xf numFmtId="49" fontId="10" fillId="0" borderId="23" xfId="79" applyNumberFormat="1" applyFont="1" applyBorder="1" applyAlignment="1" applyProtection="1">
      <alignment horizontal="left" vertical="center" wrapText="1"/>
      <protection/>
    </xf>
    <xf numFmtId="49" fontId="10" fillId="0" borderId="24" xfId="79" applyNumberFormat="1" applyFont="1" applyBorder="1" applyAlignment="1" applyProtection="1">
      <alignment horizontal="left" vertical="center" wrapText="1"/>
      <protection/>
    </xf>
    <xf numFmtId="49" fontId="10" fillId="0" borderId="25" xfId="79" applyNumberFormat="1" applyFont="1" applyBorder="1" applyAlignment="1" applyProtection="1">
      <alignment horizontal="left" vertical="center" wrapText="1"/>
      <protection/>
    </xf>
    <xf numFmtId="4" fontId="7" fillId="4" borderId="19" xfId="110" applyNumberFormat="1" applyFont="1" applyFill="1" applyBorder="1" applyAlignment="1">
      <alignment horizontal="center"/>
      <protection/>
    </xf>
    <xf numFmtId="0" fontId="0" fillId="4" borderId="0" xfId="110" applyFill="1" applyBorder="1" applyAlignment="1">
      <alignment horizontal="left" indent="11"/>
      <protection/>
    </xf>
    <xf numFmtId="49" fontId="7" fillId="4" borderId="19" xfId="110" applyNumberFormat="1" applyFont="1" applyFill="1" applyBorder="1" applyAlignment="1">
      <alignment horizontal="center" vertical="center" wrapText="1"/>
      <protection/>
    </xf>
    <xf numFmtId="0" fontId="17" fillId="0" borderId="26" xfId="111" applyFont="1" applyBorder="1" applyAlignment="1">
      <alignment horizontal="center"/>
      <protection/>
    </xf>
    <xf numFmtId="179" fontId="6" fillId="0" borderId="20" xfId="121" applyFont="1" applyBorder="1" applyAlignment="1">
      <alignment horizontal="center" vertical="center" wrapText="1"/>
    </xf>
    <xf numFmtId="179" fontId="6" fillId="0" borderId="27" xfId="121" applyFont="1" applyBorder="1" applyAlignment="1">
      <alignment horizontal="center" vertical="center" wrapText="1"/>
    </xf>
    <xf numFmtId="179" fontId="6" fillId="0" borderId="28" xfId="121" applyFont="1" applyBorder="1" applyAlignment="1">
      <alignment horizontal="center" vertical="center" wrapText="1"/>
    </xf>
    <xf numFmtId="179" fontId="6" fillId="0" borderId="19" xfId="121" applyFont="1" applyBorder="1" applyAlignment="1">
      <alignment horizontal="center" vertical="center" wrapText="1"/>
    </xf>
    <xf numFmtId="179" fontId="18" fillId="0" borderId="29" xfId="121" applyFont="1" applyBorder="1" applyAlignment="1">
      <alignment horizontal="center" vertical="center" wrapText="1"/>
    </xf>
    <xf numFmtId="179" fontId="18" fillId="0" borderId="30" xfId="121" applyFont="1" applyBorder="1" applyAlignment="1">
      <alignment horizontal="center" vertical="center" wrapText="1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15" xfId="74"/>
    <cellStyle name="xl128" xfId="75"/>
    <cellStyle name="xl129" xfId="76"/>
    <cellStyle name="xl22 11" xfId="77"/>
    <cellStyle name="xl27 11" xfId="78"/>
    <cellStyle name="xl30 11" xfId="79"/>
    <cellStyle name="xl32 10" xfId="80"/>
    <cellStyle name="xl33" xfId="81"/>
    <cellStyle name="xl35 10" xfId="82"/>
    <cellStyle name="xl38 10" xfId="83"/>
    <cellStyle name="xl44 10" xfId="84"/>
    <cellStyle name="xl47 10" xfId="85"/>
    <cellStyle name="xl51" xfId="86"/>
    <cellStyle name="xl52" xfId="87"/>
    <cellStyle name="xl57" xfId="88"/>
    <cellStyle name="xl74" xfId="89"/>
    <cellStyle name="xl75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4" xfId="111"/>
    <cellStyle name="Плохой" xfId="112"/>
    <cellStyle name="Пояснение" xfId="113"/>
    <cellStyle name="Примечание" xfId="114"/>
    <cellStyle name="Percent" xfId="115"/>
    <cellStyle name="Процентный 2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2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5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50.8515625" style="0" customWidth="1"/>
    <col min="2" max="2" width="23.57421875" style="0" customWidth="1"/>
    <col min="3" max="3" width="15.8515625" style="0" customWidth="1"/>
    <col min="4" max="5" width="17.8515625" style="0" hidden="1" customWidth="1"/>
    <col min="6" max="7" width="16.8515625" style="0" hidden="1" customWidth="1"/>
    <col min="8" max="8" width="15.8515625" style="0" customWidth="1"/>
    <col min="9" max="10" width="17.8515625" style="0" hidden="1" customWidth="1"/>
    <col min="11" max="12" width="16.8515625" style="0" hidden="1" customWidth="1"/>
    <col min="15" max="15" width="11.421875" style="0" bestFit="1" customWidth="1"/>
  </cols>
  <sheetData>
    <row r="1" spans="1:13" ht="15">
      <c r="A1" s="105" t="s">
        <v>1224</v>
      </c>
      <c r="B1" s="105"/>
      <c r="C1" s="105"/>
      <c r="D1" s="105"/>
      <c r="E1" s="105"/>
      <c r="F1" s="105"/>
      <c r="G1" s="105"/>
      <c r="H1" s="105"/>
      <c r="I1" s="105"/>
      <c r="J1" s="2"/>
      <c r="K1" s="3"/>
      <c r="L1" s="4"/>
      <c r="M1" s="4"/>
    </row>
    <row r="2" spans="1:13" ht="14.25">
      <c r="A2" s="106" t="s">
        <v>1262</v>
      </c>
      <c r="B2" s="106"/>
      <c r="C2" s="106"/>
      <c r="D2" s="106"/>
      <c r="E2" s="106"/>
      <c r="F2" s="106"/>
      <c r="G2" s="106"/>
      <c r="H2" s="106"/>
      <c r="I2" s="106"/>
      <c r="J2" s="2"/>
      <c r="K2" s="3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2"/>
      <c r="K3" s="3"/>
      <c r="L3" s="4"/>
      <c r="M3" s="4"/>
    </row>
    <row r="4" spans="1:13" ht="14.25">
      <c r="A4" s="107" t="s">
        <v>1922</v>
      </c>
      <c r="B4" s="107"/>
      <c r="C4" s="7"/>
      <c r="D4" s="6"/>
      <c r="E4" s="6"/>
      <c r="F4" s="8"/>
      <c r="G4" s="8"/>
      <c r="H4" s="6"/>
      <c r="I4" s="6"/>
      <c r="J4" s="8"/>
      <c r="K4" s="3"/>
      <c r="L4" s="4"/>
      <c r="M4" s="4"/>
    </row>
    <row r="5" spans="1:13" ht="14.25">
      <c r="A5" s="108" t="s">
        <v>125</v>
      </c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4.25">
      <c r="A6" s="111" t="s">
        <v>1225</v>
      </c>
      <c r="B6" s="111"/>
      <c r="C6" s="7"/>
      <c r="D6" s="6"/>
      <c r="E6" s="6"/>
      <c r="G6" s="9"/>
      <c r="H6" s="6"/>
      <c r="I6" s="6"/>
      <c r="J6" s="9"/>
      <c r="K6" s="3"/>
      <c r="L6" s="10"/>
      <c r="M6" s="10"/>
    </row>
    <row r="7" spans="1:13" ht="14.25">
      <c r="A7" s="116" t="s">
        <v>1226</v>
      </c>
      <c r="B7" s="116"/>
      <c r="C7" s="7"/>
      <c r="D7" s="6"/>
      <c r="E7" s="6"/>
      <c r="F7" s="9"/>
      <c r="G7" s="9"/>
      <c r="H7" s="6"/>
      <c r="I7" s="6"/>
      <c r="J7" s="9"/>
      <c r="K7" s="3"/>
      <c r="L7" s="10"/>
      <c r="M7" s="10"/>
    </row>
    <row r="8" spans="1:13" ht="14.25">
      <c r="A8" s="117" t="s">
        <v>1227</v>
      </c>
      <c r="B8" s="117" t="s">
        <v>1228</v>
      </c>
      <c r="C8" s="115" t="s">
        <v>1263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48">
      <c r="A9" s="117"/>
      <c r="B9" s="117"/>
      <c r="C9" s="11" t="s">
        <v>1264</v>
      </c>
      <c r="D9" s="11" t="s">
        <v>1229</v>
      </c>
      <c r="E9" s="11" t="s">
        <v>1230</v>
      </c>
      <c r="F9" s="11" t="s">
        <v>1231</v>
      </c>
      <c r="G9" s="11" t="s">
        <v>1232</v>
      </c>
      <c r="H9" s="11" t="s">
        <v>1265</v>
      </c>
      <c r="I9" s="11" t="s">
        <v>1233</v>
      </c>
      <c r="J9" s="11" t="s">
        <v>1234</v>
      </c>
      <c r="K9" s="11" t="s">
        <v>1235</v>
      </c>
      <c r="L9" s="11" t="s">
        <v>1236</v>
      </c>
      <c r="M9" s="12" t="s">
        <v>193</v>
      </c>
    </row>
    <row r="10" spans="1:13" s="16" customFormat="1" ht="14.25" thickBot="1">
      <c r="A10" s="13">
        <v>1</v>
      </c>
      <c r="B10" s="14">
        <v>2</v>
      </c>
      <c r="C10" s="15">
        <v>9</v>
      </c>
      <c r="D10" s="15">
        <v>9</v>
      </c>
      <c r="E10" s="15">
        <v>9</v>
      </c>
      <c r="F10" s="15">
        <v>9</v>
      </c>
      <c r="G10" s="15">
        <v>9</v>
      </c>
      <c r="H10" s="15">
        <v>10</v>
      </c>
      <c r="I10" s="15">
        <v>10</v>
      </c>
      <c r="J10" s="15">
        <v>10</v>
      </c>
      <c r="K10" s="15">
        <v>10</v>
      </c>
      <c r="L10" s="15">
        <v>10</v>
      </c>
      <c r="M10" s="15">
        <v>11</v>
      </c>
    </row>
    <row r="11" spans="1:14" s="18" customFormat="1" ht="15.75" customHeight="1" thickBot="1">
      <c r="A11" s="112" t="s">
        <v>1237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17"/>
    </row>
    <row r="12" spans="1:13" s="1" customFormat="1" ht="15.75" customHeight="1">
      <c r="A12" s="19" t="s">
        <v>2130</v>
      </c>
      <c r="B12" s="20" t="s">
        <v>2098</v>
      </c>
      <c r="C12" s="21">
        <f aca="true" t="shared" si="0" ref="C12:L12">C14+C366</f>
        <v>29338300</v>
      </c>
      <c r="D12" s="21">
        <f t="shared" si="0"/>
        <v>24827227343.89</v>
      </c>
      <c r="E12" s="21">
        <f t="shared" si="0"/>
        <v>20825251457.61</v>
      </c>
      <c r="F12" s="21">
        <f t="shared" si="0"/>
        <v>2008697683.87</v>
      </c>
      <c r="G12" s="21">
        <f t="shared" si="0"/>
        <v>2038407828.96</v>
      </c>
      <c r="H12" s="21">
        <f t="shared" si="0"/>
        <v>12973939.389999999</v>
      </c>
      <c r="I12" s="21">
        <f t="shared" si="0"/>
        <v>3090118897.82</v>
      </c>
      <c r="J12" s="21">
        <f t="shared" si="0"/>
        <v>2741600835.26</v>
      </c>
      <c r="K12" s="21">
        <f t="shared" si="0"/>
        <v>289431085.01</v>
      </c>
      <c r="L12" s="21">
        <f t="shared" si="0"/>
        <v>315578825.37</v>
      </c>
      <c r="M12" s="21">
        <f>H12/C12*100</f>
        <v>44.22185126609244</v>
      </c>
    </row>
    <row r="13" spans="1:14" s="18" customFormat="1" ht="14.25">
      <c r="A13" s="22" t="s">
        <v>1238</v>
      </c>
      <c r="B13" s="23" t="s">
        <v>1239</v>
      </c>
      <c r="C13" s="21"/>
      <c r="D13" s="24"/>
      <c r="E13" s="24"/>
      <c r="F13" s="24"/>
      <c r="G13" s="25"/>
      <c r="H13" s="21"/>
      <c r="I13" s="24"/>
      <c r="J13" s="24"/>
      <c r="K13" s="24"/>
      <c r="L13" s="25"/>
      <c r="M13" s="21"/>
      <c r="N13" s="26"/>
    </row>
    <row r="14" spans="1:15" s="1" customFormat="1" ht="14.25">
      <c r="A14" s="27" t="s">
        <v>1566</v>
      </c>
      <c r="B14" s="28" t="s">
        <v>1827</v>
      </c>
      <c r="C14" s="21">
        <f aca="true" t="shared" si="1" ref="C14:L14">C15+C25+C36+C45+C58+C117+C192+C220</f>
        <v>15777700</v>
      </c>
      <c r="D14" s="21">
        <f t="shared" si="1"/>
        <v>12034483143.89</v>
      </c>
      <c r="E14" s="21">
        <f t="shared" si="1"/>
        <v>5901300957.610001</v>
      </c>
      <c r="F14" s="21">
        <f t="shared" si="1"/>
        <v>1546223715.37</v>
      </c>
      <c r="G14" s="21">
        <f t="shared" si="1"/>
        <v>811870846.9599999</v>
      </c>
      <c r="H14" s="21">
        <f>H15+H25+H36+H58+H117+H192+H220</f>
        <v>8934749.37</v>
      </c>
      <c r="I14" s="21">
        <f t="shared" si="1"/>
        <v>1555113918.65</v>
      </c>
      <c r="J14" s="21">
        <f t="shared" si="1"/>
        <v>853792019.3600001</v>
      </c>
      <c r="K14" s="21">
        <f t="shared" si="1"/>
        <v>214943847.49</v>
      </c>
      <c r="L14" s="21">
        <f t="shared" si="1"/>
        <v>99268629.62</v>
      </c>
      <c r="M14" s="21">
        <f aca="true" t="shared" si="2" ref="M14:M71">H14/C14*100</f>
        <v>56.62897234704678</v>
      </c>
      <c r="O14" s="97"/>
    </row>
    <row r="15" spans="1:13" ht="14.25">
      <c r="A15" s="29" t="s">
        <v>1635</v>
      </c>
      <c r="B15" s="30" t="s">
        <v>1598</v>
      </c>
      <c r="C15" s="31">
        <f aca="true" t="shared" si="3" ref="C15:L15">C19</f>
        <v>803700</v>
      </c>
      <c r="D15" s="31">
        <f t="shared" si="3"/>
        <v>8207721700</v>
      </c>
      <c r="E15" s="31">
        <f t="shared" si="3"/>
        <v>4646167448.26</v>
      </c>
      <c r="F15" s="31">
        <f t="shared" si="3"/>
        <v>942934727.21</v>
      </c>
      <c r="G15" s="31">
        <f t="shared" si="3"/>
        <v>338644440.84</v>
      </c>
      <c r="H15" s="31">
        <f t="shared" si="3"/>
        <v>517201.66</v>
      </c>
      <c r="I15" s="31">
        <f t="shared" si="3"/>
        <v>1091275409.44</v>
      </c>
      <c r="J15" s="31">
        <f t="shared" si="3"/>
        <v>669195521.08</v>
      </c>
      <c r="K15" s="31">
        <f t="shared" si="3"/>
        <v>140404827.2</v>
      </c>
      <c r="L15" s="31">
        <f t="shared" si="3"/>
        <v>43175477.68</v>
      </c>
      <c r="M15" s="91">
        <f t="shared" si="2"/>
        <v>64.3525768321513</v>
      </c>
    </row>
    <row r="16" spans="1:13" ht="21" hidden="1">
      <c r="A16" s="29" t="s">
        <v>69</v>
      </c>
      <c r="B16" s="30" t="s">
        <v>920</v>
      </c>
      <c r="C16" s="31">
        <f aca="true" t="shared" si="4" ref="C16:C55">SUM(D16:G16)</f>
        <v>0</v>
      </c>
      <c r="D16" s="31">
        <v>0</v>
      </c>
      <c r="E16" s="31">
        <v>0</v>
      </c>
      <c r="F16" s="31">
        <v>0</v>
      </c>
      <c r="G16" s="31">
        <v>0</v>
      </c>
      <c r="H16" s="31">
        <f aca="true" t="shared" si="5" ref="H16:H55">SUM(I16:L16)</f>
        <v>0</v>
      </c>
      <c r="I16" s="31">
        <v>0</v>
      </c>
      <c r="J16" s="31">
        <v>0</v>
      </c>
      <c r="K16" s="31">
        <v>0</v>
      </c>
      <c r="L16" s="31">
        <v>0</v>
      </c>
      <c r="M16" s="91" t="e">
        <f t="shared" si="2"/>
        <v>#DIV/0!</v>
      </c>
    </row>
    <row r="17" spans="1:13" ht="31.5" hidden="1">
      <c r="A17" s="29" t="s">
        <v>1480</v>
      </c>
      <c r="B17" s="30" t="s">
        <v>1969</v>
      </c>
      <c r="C17" s="31">
        <f t="shared" si="4"/>
        <v>0</v>
      </c>
      <c r="D17" s="31">
        <v>0</v>
      </c>
      <c r="E17" s="31">
        <v>0</v>
      </c>
      <c r="F17" s="31">
        <v>0</v>
      </c>
      <c r="G17" s="31">
        <v>0</v>
      </c>
      <c r="H17" s="31">
        <f t="shared" si="5"/>
        <v>0</v>
      </c>
      <c r="I17" s="31">
        <v>0</v>
      </c>
      <c r="J17" s="31">
        <v>0</v>
      </c>
      <c r="K17" s="31">
        <v>0</v>
      </c>
      <c r="L17" s="31">
        <v>0</v>
      </c>
      <c r="M17" s="91" t="e">
        <f t="shared" si="2"/>
        <v>#DIV/0!</v>
      </c>
    </row>
    <row r="18" spans="1:13" ht="31.5" hidden="1">
      <c r="A18" s="29" t="s">
        <v>2033</v>
      </c>
      <c r="B18" s="30" t="s">
        <v>1555</v>
      </c>
      <c r="C18" s="31">
        <f t="shared" si="4"/>
        <v>0</v>
      </c>
      <c r="D18" s="31">
        <v>0</v>
      </c>
      <c r="E18" s="31">
        <v>0</v>
      </c>
      <c r="F18" s="31">
        <v>0</v>
      </c>
      <c r="G18" s="31">
        <v>0</v>
      </c>
      <c r="H18" s="31">
        <f t="shared" si="5"/>
        <v>0</v>
      </c>
      <c r="I18" s="31">
        <v>0</v>
      </c>
      <c r="J18" s="31">
        <v>0</v>
      </c>
      <c r="K18" s="31">
        <v>0</v>
      </c>
      <c r="L18" s="31">
        <v>0</v>
      </c>
      <c r="M18" s="91" t="e">
        <f t="shared" si="2"/>
        <v>#DIV/0!</v>
      </c>
    </row>
    <row r="19" spans="1:13" ht="14.25">
      <c r="A19" s="29" t="s">
        <v>1740</v>
      </c>
      <c r="B19" s="30" t="s">
        <v>1607</v>
      </c>
      <c r="C19" s="31">
        <v>803700</v>
      </c>
      <c r="D19" s="31">
        <v>8207721700</v>
      </c>
      <c r="E19" s="31">
        <v>4646167448.26</v>
      </c>
      <c r="F19" s="31">
        <v>942934727.21</v>
      </c>
      <c r="G19" s="31">
        <v>338644440.84</v>
      </c>
      <c r="H19" s="31">
        <v>517201.66</v>
      </c>
      <c r="I19" s="31">
        <v>1091275409.44</v>
      </c>
      <c r="J19" s="31">
        <v>669195521.08</v>
      </c>
      <c r="K19" s="31">
        <v>140404827.2</v>
      </c>
      <c r="L19" s="31">
        <v>43175477.68</v>
      </c>
      <c r="M19" s="91">
        <f t="shared" si="2"/>
        <v>64.3525768321513</v>
      </c>
    </row>
    <row r="20" spans="1:13" ht="51.75" hidden="1">
      <c r="A20" s="29" t="s">
        <v>1532</v>
      </c>
      <c r="B20" s="30" t="s">
        <v>1416</v>
      </c>
      <c r="C20" s="31">
        <f t="shared" si="4"/>
        <v>13719530746.01</v>
      </c>
      <c r="D20" s="31">
        <v>7930272400</v>
      </c>
      <c r="E20" s="31">
        <v>4535321862.84</v>
      </c>
      <c r="F20" s="31">
        <v>921048215.43</v>
      </c>
      <c r="G20" s="31">
        <v>332888267.74</v>
      </c>
      <c r="H20" s="31">
        <f t="shared" si="5"/>
        <v>1900000191.5500002</v>
      </c>
      <c r="I20" s="31">
        <v>1065420243.46</v>
      </c>
      <c r="J20" s="31">
        <v>655079958.36</v>
      </c>
      <c r="K20" s="31">
        <v>137167589.84</v>
      </c>
      <c r="L20" s="31">
        <v>42332399.89</v>
      </c>
      <c r="M20" s="91">
        <f t="shared" si="2"/>
        <v>13.848871559273777</v>
      </c>
    </row>
    <row r="21" spans="1:13" ht="14.25" hidden="1">
      <c r="A21" s="29" t="s">
        <v>239</v>
      </c>
      <c r="B21" s="30" t="s">
        <v>888</v>
      </c>
      <c r="C21" s="31">
        <f t="shared" si="4"/>
        <v>125514784.39</v>
      </c>
      <c r="D21" s="31">
        <v>89232000</v>
      </c>
      <c r="E21" s="31">
        <v>28659746.61</v>
      </c>
      <c r="F21" s="31">
        <v>4087367.68</v>
      </c>
      <c r="G21" s="31">
        <v>3535670.1</v>
      </c>
      <c r="H21" s="31">
        <f t="shared" si="5"/>
        <v>12251825.800000003</v>
      </c>
      <c r="I21" s="31">
        <v>6643780.54</v>
      </c>
      <c r="J21" s="31">
        <v>4551375.74</v>
      </c>
      <c r="K21" s="31">
        <v>350004.22</v>
      </c>
      <c r="L21" s="31">
        <v>706665.3</v>
      </c>
      <c r="M21" s="91">
        <f t="shared" si="2"/>
        <v>9.761261081348858</v>
      </c>
    </row>
    <row r="22" spans="1:13" ht="31.5" hidden="1">
      <c r="A22" s="29" t="s">
        <v>1971</v>
      </c>
      <c r="B22" s="30" t="s">
        <v>1643</v>
      </c>
      <c r="C22" s="31">
        <f t="shared" si="4"/>
        <v>81640056.56</v>
      </c>
      <c r="D22" s="31">
        <v>64814400</v>
      </c>
      <c r="E22" s="31">
        <v>13461545</v>
      </c>
      <c r="F22" s="31">
        <v>1857378.56</v>
      </c>
      <c r="G22" s="31">
        <v>1506733</v>
      </c>
      <c r="H22" s="31">
        <f t="shared" si="5"/>
        <v>6469383.92</v>
      </c>
      <c r="I22" s="31">
        <v>1844462.38</v>
      </c>
      <c r="J22" s="31">
        <v>3530831.89</v>
      </c>
      <c r="K22" s="31">
        <v>1030906.95</v>
      </c>
      <c r="L22" s="31">
        <v>63182.7</v>
      </c>
      <c r="M22" s="91">
        <f t="shared" si="2"/>
        <v>7.924276626689294</v>
      </c>
    </row>
    <row r="23" spans="1:13" ht="14.25" hidden="1">
      <c r="A23" s="29" t="s">
        <v>244</v>
      </c>
      <c r="B23" s="30" t="s">
        <v>142</v>
      </c>
      <c r="C23" s="31">
        <f t="shared" si="4"/>
        <v>208782729.35</v>
      </c>
      <c r="D23" s="31">
        <v>123402900</v>
      </c>
      <c r="E23" s="31">
        <v>68724293.81</v>
      </c>
      <c r="F23" s="31">
        <v>15941765.54</v>
      </c>
      <c r="G23" s="31">
        <v>713770</v>
      </c>
      <c r="H23" s="31">
        <f t="shared" si="5"/>
        <v>25329096.9</v>
      </c>
      <c r="I23" s="31">
        <v>17366185.83</v>
      </c>
      <c r="J23" s="31">
        <v>6033355.09</v>
      </c>
      <c r="K23" s="31">
        <v>1856326.19</v>
      </c>
      <c r="L23" s="31">
        <v>73229.79</v>
      </c>
      <c r="M23" s="91">
        <f t="shared" si="2"/>
        <v>12.13179700201098</v>
      </c>
    </row>
    <row r="24" spans="1:13" ht="31.5" hidden="1">
      <c r="A24" s="29" t="s">
        <v>1963</v>
      </c>
      <c r="B24" s="30" t="s">
        <v>27</v>
      </c>
      <c r="C24" s="31">
        <f t="shared" si="4"/>
        <v>0</v>
      </c>
      <c r="D24" s="31">
        <v>0</v>
      </c>
      <c r="E24" s="31">
        <v>0</v>
      </c>
      <c r="F24" s="31">
        <v>0</v>
      </c>
      <c r="G24" s="31">
        <v>0</v>
      </c>
      <c r="H24" s="31">
        <f t="shared" si="5"/>
        <v>737.23</v>
      </c>
      <c r="I24" s="31">
        <v>737.23</v>
      </c>
      <c r="J24" s="31">
        <v>0</v>
      </c>
      <c r="K24" s="31">
        <v>0</v>
      </c>
      <c r="L24" s="31">
        <v>0</v>
      </c>
      <c r="M24" s="91" t="e">
        <f t="shared" si="2"/>
        <v>#DIV/0!</v>
      </c>
    </row>
    <row r="25" spans="1:13" ht="21">
      <c r="A25" s="29" t="s">
        <v>1697</v>
      </c>
      <c r="B25" s="30" t="s">
        <v>1671</v>
      </c>
      <c r="C25" s="31">
        <f>C26</f>
        <v>2167200</v>
      </c>
      <c r="D25" s="31">
        <f aca="true" t="shared" si="6" ref="D25:L25">D26</f>
        <v>163404200</v>
      </c>
      <c r="E25" s="31">
        <f t="shared" si="6"/>
        <v>107437218.53</v>
      </c>
      <c r="F25" s="31">
        <f t="shared" si="6"/>
        <v>161194050.75</v>
      </c>
      <c r="G25" s="31">
        <f t="shared" si="6"/>
        <v>367509591.83</v>
      </c>
      <c r="H25" s="31">
        <f t="shared" si="6"/>
        <v>1091908.05</v>
      </c>
      <c r="I25" s="31">
        <f t="shared" si="6"/>
        <v>15100232.2</v>
      </c>
      <c r="J25" s="31">
        <f t="shared" si="6"/>
        <v>9928302.58</v>
      </c>
      <c r="K25" s="31">
        <f t="shared" si="6"/>
        <v>15681010.58</v>
      </c>
      <c r="L25" s="31">
        <f t="shared" si="6"/>
        <v>34436139.37</v>
      </c>
      <c r="M25" s="91">
        <f t="shared" si="2"/>
        <v>50.38335409745294</v>
      </c>
    </row>
    <row r="26" spans="1:13" ht="21">
      <c r="A26" s="29" t="s">
        <v>1783</v>
      </c>
      <c r="B26" s="30" t="s">
        <v>1744</v>
      </c>
      <c r="C26" s="31">
        <v>2167200</v>
      </c>
      <c r="D26" s="31">
        <v>163404200</v>
      </c>
      <c r="E26" s="31">
        <v>107437218.53</v>
      </c>
      <c r="F26" s="31">
        <v>161194050.75</v>
      </c>
      <c r="G26" s="31">
        <v>367509591.83</v>
      </c>
      <c r="H26" s="31">
        <v>1091908.05</v>
      </c>
      <c r="I26" s="31">
        <v>15100232.2</v>
      </c>
      <c r="J26" s="31">
        <v>9928302.58</v>
      </c>
      <c r="K26" s="31">
        <v>15681010.58</v>
      </c>
      <c r="L26" s="31">
        <v>34436139.37</v>
      </c>
      <c r="M26" s="91">
        <f t="shared" si="2"/>
        <v>50.38335409745294</v>
      </c>
    </row>
    <row r="27" spans="1:13" ht="14.25" hidden="1">
      <c r="A27" s="29" t="s">
        <v>1962</v>
      </c>
      <c r="B27" s="30" t="s">
        <v>1032</v>
      </c>
      <c r="C27" s="31">
        <f t="shared" si="4"/>
        <v>0</v>
      </c>
      <c r="D27" s="31">
        <v>0</v>
      </c>
      <c r="E27" s="31">
        <v>0</v>
      </c>
      <c r="F27" s="31">
        <v>0</v>
      </c>
      <c r="G27" s="31">
        <v>0</v>
      </c>
      <c r="H27" s="31">
        <f t="shared" si="5"/>
        <v>0</v>
      </c>
      <c r="I27" s="31">
        <v>0</v>
      </c>
      <c r="J27" s="31">
        <v>0</v>
      </c>
      <c r="K27" s="31">
        <v>0</v>
      </c>
      <c r="L27" s="31">
        <v>0</v>
      </c>
      <c r="M27" s="91" t="e">
        <f t="shared" si="2"/>
        <v>#DIV/0!</v>
      </c>
    </row>
    <row r="28" spans="1:13" ht="14.25" hidden="1">
      <c r="A28" s="29" t="s">
        <v>251</v>
      </c>
      <c r="B28" s="30" t="s">
        <v>1745</v>
      </c>
      <c r="C28" s="31">
        <f t="shared" si="4"/>
        <v>0</v>
      </c>
      <c r="D28" s="31">
        <v>0</v>
      </c>
      <c r="E28" s="31">
        <v>0</v>
      </c>
      <c r="F28" s="31">
        <v>0</v>
      </c>
      <c r="G28" s="31">
        <v>0</v>
      </c>
      <c r="H28" s="31">
        <f t="shared" si="5"/>
        <v>0</v>
      </c>
      <c r="I28" s="31">
        <v>0</v>
      </c>
      <c r="J28" s="31">
        <v>0</v>
      </c>
      <c r="K28" s="31">
        <v>0</v>
      </c>
      <c r="L28" s="31">
        <v>0</v>
      </c>
      <c r="M28" s="91" t="e">
        <f t="shared" si="2"/>
        <v>#DIV/0!</v>
      </c>
    </row>
    <row r="29" spans="1:13" ht="42" hidden="1">
      <c r="A29" s="29" t="s">
        <v>1753</v>
      </c>
      <c r="B29" s="30" t="s">
        <v>1410</v>
      </c>
      <c r="C29" s="31">
        <f t="shared" si="4"/>
        <v>274252169.45</v>
      </c>
      <c r="D29" s="31">
        <v>53931400</v>
      </c>
      <c r="E29" s="31">
        <v>39486549.36</v>
      </c>
      <c r="F29" s="31">
        <v>55190187.72</v>
      </c>
      <c r="G29" s="31">
        <v>125644032.37</v>
      </c>
      <c r="H29" s="31">
        <f t="shared" si="5"/>
        <v>26663434.04</v>
      </c>
      <c r="I29" s="31">
        <v>5357912.99</v>
      </c>
      <c r="J29" s="31">
        <v>3522792.49</v>
      </c>
      <c r="K29" s="31">
        <v>5563986.65</v>
      </c>
      <c r="L29" s="31">
        <v>12218741.91</v>
      </c>
      <c r="M29" s="91">
        <f t="shared" si="2"/>
        <v>9.722232678586384</v>
      </c>
    </row>
    <row r="30" spans="1:13" ht="14.25" hidden="1">
      <c r="A30" s="29" t="s">
        <v>246</v>
      </c>
      <c r="B30" s="30" t="s">
        <v>1948</v>
      </c>
      <c r="C30" s="31">
        <f t="shared" si="4"/>
        <v>4654134.7</v>
      </c>
      <c r="D30" s="31">
        <v>824800</v>
      </c>
      <c r="E30" s="31">
        <v>433261.69</v>
      </c>
      <c r="F30" s="31">
        <v>806232.41</v>
      </c>
      <c r="G30" s="31">
        <v>2589840.6</v>
      </c>
      <c r="H30" s="31">
        <f t="shared" si="5"/>
        <v>279636.89</v>
      </c>
      <c r="I30" s="31">
        <v>56191.97</v>
      </c>
      <c r="J30" s="31">
        <v>36945.77</v>
      </c>
      <c r="K30" s="31">
        <v>58353.09</v>
      </c>
      <c r="L30" s="31">
        <v>128146.06</v>
      </c>
      <c r="M30" s="91">
        <f t="shared" si="2"/>
        <v>6.008354034102193</v>
      </c>
    </row>
    <row r="31" spans="1:13" ht="42" hidden="1">
      <c r="A31" s="29" t="s">
        <v>1356</v>
      </c>
      <c r="B31" s="30" t="s">
        <v>1690</v>
      </c>
      <c r="C31" s="31">
        <f t="shared" si="4"/>
        <v>547663074.98</v>
      </c>
      <c r="D31" s="31">
        <v>114580100</v>
      </c>
      <c r="E31" s="31">
        <v>68431217.25</v>
      </c>
      <c r="F31" s="31">
        <v>112019440.06</v>
      </c>
      <c r="G31" s="31">
        <v>252632317.67</v>
      </c>
      <c r="H31" s="31">
        <f t="shared" si="5"/>
        <v>52356116.42999999</v>
      </c>
      <c r="I31" s="31">
        <v>10520757.41</v>
      </c>
      <c r="J31" s="31">
        <v>6917328.17</v>
      </c>
      <c r="K31" s="31">
        <v>10925401.94</v>
      </c>
      <c r="L31" s="31">
        <v>23992628.91</v>
      </c>
      <c r="M31" s="91">
        <f t="shared" si="2"/>
        <v>9.559913534779021</v>
      </c>
    </row>
    <row r="32" spans="1:13" ht="42" hidden="1">
      <c r="A32" s="29" t="s">
        <v>1774</v>
      </c>
      <c r="B32" s="30" t="s">
        <v>134</v>
      </c>
      <c r="C32" s="31">
        <f t="shared" si="4"/>
        <v>-27024318.020000003</v>
      </c>
      <c r="D32" s="31">
        <v>-5932100</v>
      </c>
      <c r="E32" s="31">
        <v>-913809.77</v>
      </c>
      <c r="F32" s="31">
        <v>-6821809.44</v>
      </c>
      <c r="G32" s="31">
        <v>-13356598.81</v>
      </c>
      <c r="H32" s="31">
        <f t="shared" si="5"/>
        <v>-4153502.63</v>
      </c>
      <c r="I32" s="31">
        <v>-834630.17</v>
      </c>
      <c r="J32" s="31">
        <v>-548763.85</v>
      </c>
      <c r="K32" s="31">
        <v>-866731.1</v>
      </c>
      <c r="L32" s="31">
        <v>-1903377.51</v>
      </c>
      <c r="M32" s="91">
        <f t="shared" si="2"/>
        <v>15.369500266116242</v>
      </c>
    </row>
    <row r="33" spans="1:13" ht="21" hidden="1">
      <c r="A33" s="29" t="s">
        <v>2049</v>
      </c>
      <c r="B33" s="30" t="s">
        <v>1856</v>
      </c>
      <c r="C33" s="31">
        <f t="shared" si="4"/>
        <v>0</v>
      </c>
      <c r="D33" s="31">
        <v>0</v>
      </c>
      <c r="E33" s="31">
        <v>0</v>
      </c>
      <c r="F33" s="31">
        <v>0</v>
      </c>
      <c r="G33" s="31">
        <v>0</v>
      </c>
      <c r="H33" s="31">
        <f t="shared" si="5"/>
        <v>0</v>
      </c>
      <c r="I33" s="31">
        <v>0</v>
      </c>
      <c r="J33" s="31">
        <v>0</v>
      </c>
      <c r="K33" s="31">
        <v>0</v>
      </c>
      <c r="L33" s="31">
        <v>0</v>
      </c>
      <c r="M33" s="91" t="e">
        <f t="shared" si="2"/>
        <v>#DIV/0!</v>
      </c>
    </row>
    <row r="34" spans="1:13" ht="21" hidden="1">
      <c r="A34" s="29" t="s">
        <v>969</v>
      </c>
      <c r="B34" s="30" t="s">
        <v>1980</v>
      </c>
      <c r="C34" s="31">
        <f t="shared" si="4"/>
        <v>18737000</v>
      </c>
      <c r="D34" s="31">
        <v>18737000</v>
      </c>
      <c r="E34" s="31">
        <v>0</v>
      </c>
      <c r="F34" s="31">
        <v>0</v>
      </c>
      <c r="G34" s="31">
        <v>0</v>
      </c>
      <c r="H34" s="31">
        <f t="shared" si="5"/>
        <v>3136321.1</v>
      </c>
      <c r="I34" s="31">
        <v>3136321.1</v>
      </c>
      <c r="J34" s="31">
        <v>0</v>
      </c>
      <c r="K34" s="31">
        <v>0</v>
      </c>
      <c r="L34" s="31">
        <v>0</v>
      </c>
      <c r="M34" s="91">
        <f t="shared" si="2"/>
        <v>16.738651331589903</v>
      </c>
    </row>
    <row r="35" spans="1:13" ht="21" hidden="1">
      <c r="A35" s="29" t="s">
        <v>1541</v>
      </c>
      <c r="B35" s="30" t="s">
        <v>1741</v>
      </c>
      <c r="C35" s="31">
        <f t="shared" si="4"/>
        <v>3988700</v>
      </c>
      <c r="D35" s="31">
        <v>0</v>
      </c>
      <c r="E35" s="31">
        <v>3988700</v>
      </c>
      <c r="F35" s="31">
        <v>0</v>
      </c>
      <c r="G35" s="31">
        <v>0</v>
      </c>
      <c r="H35" s="31">
        <f t="shared" si="5"/>
        <v>371409.73</v>
      </c>
      <c r="I35" s="31">
        <v>0</v>
      </c>
      <c r="J35" s="31">
        <v>371409.73</v>
      </c>
      <c r="K35" s="31">
        <v>0</v>
      </c>
      <c r="L35" s="31">
        <v>0</v>
      </c>
      <c r="M35" s="91">
        <f t="shared" si="2"/>
        <v>9.311548374156994</v>
      </c>
    </row>
    <row r="36" spans="1:13" ht="14.25">
      <c r="A36" s="29" t="s">
        <v>1958</v>
      </c>
      <c r="B36" s="30" t="s">
        <v>1018</v>
      </c>
      <c r="C36" s="31">
        <f>C37</f>
        <v>1010000</v>
      </c>
      <c r="D36" s="31">
        <f aca="true" t="shared" si="7" ref="D36:L36">D37</f>
        <v>774046500</v>
      </c>
      <c r="E36" s="31">
        <f t="shared" si="7"/>
        <v>36000</v>
      </c>
      <c r="F36" s="31">
        <f t="shared" si="7"/>
        <v>101630042.32</v>
      </c>
      <c r="G36" s="31">
        <f t="shared" si="7"/>
        <v>47386756.97</v>
      </c>
      <c r="H36" s="31">
        <f>H37+H45</f>
        <v>2412717.61</v>
      </c>
      <c r="I36" s="31">
        <f t="shared" si="7"/>
        <v>58467039.27</v>
      </c>
      <c r="J36" s="31">
        <f t="shared" si="7"/>
        <v>-10976.92</v>
      </c>
      <c r="K36" s="31">
        <f t="shared" si="7"/>
        <v>10291877.68</v>
      </c>
      <c r="L36" s="31">
        <f t="shared" si="7"/>
        <v>4024683.48</v>
      </c>
      <c r="M36" s="91">
        <f t="shared" si="2"/>
        <v>238.8829316831683</v>
      </c>
    </row>
    <row r="37" spans="1:13" ht="14.25">
      <c r="A37" s="29" t="s">
        <v>2030</v>
      </c>
      <c r="B37" s="30" t="s">
        <v>1823</v>
      </c>
      <c r="C37" s="31">
        <v>1010000</v>
      </c>
      <c r="D37" s="31">
        <v>774046500</v>
      </c>
      <c r="E37" s="31">
        <v>36000</v>
      </c>
      <c r="F37" s="31">
        <v>101630042.32</v>
      </c>
      <c r="G37" s="31">
        <v>47386756.97</v>
      </c>
      <c r="H37" s="31">
        <v>637655.96</v>
      </c>
      <c r="I37" s="31">
        <v>58467039.27</v>
      </c>
      <c r="J37" s="31">
        <v>-10976.92</v>
      </c>
      <c r="K37" s="31">
        <v>10291877.68</v>
      </c>
      <c r="L37" s="31">
        <v>4024683.48</v>
      </c>
      <c r="M37" s="91">
        <f t="shared" si="2"/>
        <v>63.13425346534653</v>
      </c>
    </row>
    <row r="38" spans="1:13" ht="31.5" hidden="1">
      <c r="A38" s="29" t="s">
        <v>1623</v>
      </c>
      <c r="B38" s="30" t="s">
        <v>1620</v>
      </c>
      <c r="C38" s="31">
        <f t="shared" si="4"/>
        <v>774046500</v>
      </c>
      <c r="D38" s="31">
        <v>774046500</v>
      </c>
      <c r="E38" s="31">
        <v>0</v>
      </c>
      <c r="F38" s="31">
        <v>0</v>
      </c>
      <c r="G38" s="31">
        <v>0</v>
      </c>
      <c r="H38" s="31">
        <f t="shared" si="5"/>
        <v>58467039.27</v>
      </c>
      <c r="I38" s="31">
        <v>58467039.27</v>
      </c>
      <c r="J38" s="31">
        <v>0</v>
      </c>
      <c r="K38" s="31">
        <v>0</v>
      </c>
      <c r="L38" s="31">
        <v>0</v>
      </c>
      <c r="M38" s="91">
        <f t="shared" si="2"/>
        <v>7.553427251463575</v>
      </c>
    </row>
    <row r="39" spans="1:13" ht="31.5" hidden="1">
      <c r="A39" s="29" t="s">
        <v>1378</v>
      </c>
      <c r="B39" s="30" t="s">
        <v>1685</v>
      </c>
      <c r="C39" s="31">
        <f t="shared" si="4"/>
        <v>36000</v>
      </c>
      <c r="D39" s="31">
        <v>0</v>
      </c>
      <c r="E39" s="31">
        <v>36000</v>
      </c>
      <c r="F39" s="31">
        <v>0</v>
      </c>
      <c r="G39" s="31">
        <v>0</v>
      </c>
      <c r="H39" s="31">
        <f t="shared" si="5"/>
        <v>-10976.92</v>
      </c>
      <c r="I39" s="31">
        <v>0</v>
      </c>
      <c r="J39" s="31">
        <v>-10976.92</v>
      </c>
      <c r="K39" s="31">
        <v>0</v>
      </c>
      <c r="L39" s="31">
        <v>0</v>
      </c>
      <c r="M39" s="91">
        <f t="shared" si="2"/>
        <v>-30.491444444444443</v>
      </c>
    </row>
    <row r="40" spans="1:13" ht="31.5" hidden="1">
      <c r="A40" s="29" t="s">
        <v>1723</v>
      </c>
      <c r="B40" s="30" t="s">
        <v>1839</v>
      </c>
      <c r="C40" s="31">
        <f t="shared" si="4"/>
        <v>47386756.97</v>
      </c>
      <c r="D40" s="31">
        <v>0</v>
      </c>
      <c r="E40" s="31">
        <v>0</v>
      </c>
      <c r="F40" s="31">
        <v>0</v>
      </c>
      <c r="G40" s="31">
        <v>47386756.97</v>
      </c>
      <c r="H40" s="31">
        <f t="shared" si="5"/>
        <v>4024683.48</v>
      </c>
      <c r="I40" s="31">
        <v>0</v>
      </c>
      <c r="J40" s="31">
        <v>0</v>
      </c>
      <c r="K40" s="31">
        <v>0</v>
      </c>
      <c r="L40" s="31">
        <v>4024683.48</v>
      </c>
      <c r="M40" s="91">
        <f t="shared" si="2"/>
        <v>8.493266341370397</v>
      </c>
    </row>
    <row r="41" spans="1:13" ht="31.5" hidden="1">
      <c r="A41" s="29" t="s">
        <v>2090</v>
      </c>
      <c r="B41" s="30" t="s">
        <v>925</v>
      </c>
      <c r="C41" s="31">
        <f t="shared" si="4"/>
        <v>101630042.32</v>
      </c>
      <c r="D41" s="31">
        <v>0</v>
      </c>
      <c r="E41" s="31">
        <v>0</v>
      </c>
      <c r="F41" s="31">
        <v>101630042.32</v>
      </c>
      <c r="G41" s="31">
        <v>0</v>
      </c>
      <c r="H41" s="31">
        <f t="shared" si="5"/>
        <v>10291877.68</v>
      </c>
      <c r="I41" s="31">
        <v>0</v>
      </c>
      <c r="J41" s="31">
        <v>0</v>
      </c>
      <c r="K41" s="31">
        <v>10291877.68</v>
      </c>
      <c r="L41" s="31">
        <v>0</v>
      </c>
      <c r="M41" s="91">
        <f t="shared" si="2"/>
        <v>10.126806449213333</v>
      </c>
    </row>
    <row r="42" spans="1:13" ht="14.25" hidden="1">
      <c r="A42" s="29" t="s">
        <v>1819</v>
      </c>
      <c r="B42" s="30" t="s">
        <v>133</v>
      </c>
      <c r="C42" s="31">
        <f t="shared" si="4"/>
        <v>0</v>
      </c>
      <c r="D42" s="31">
        <v>0</v>
      </c>
      <c r="E42" s="31">
        <v>0</v>
      </c>
      <c r="F42" s="31">
        <v>0</v>
      </c>
      <c r="G42" s="31">
        <v>0</v>
      </c>
      <c r="H42" s="31">
        <f t="shared" si="5"/>
        <v>0</v>
      </c>
      <c r="I42" s="31">
        <v>0</v>
      </c>
      <c r="J42" s="31">
        <v>0</v>
      </c>
      <c r="K42" s="31">
        <v>0</v>
      </c>
      <c r="L42" s="31">
        <v>0</v>
      </c>
      <c r="M42" s="91" t="e">
        <f t="shared" si="2"/>
        <v>#DIV/0!</v>
      </c>
    </row>
    <row r="43" spans="1:13" ht="14.25" hidden="1">
      <c r="A43" s="29" t="s">
        <v>1001</v>
      </c>
      <c r="B43" s="30" t="s">
        <v>1860</v>
      </c>
      <c r="C43" s="31">
        <f t="shared" si="4"/>
        <v>0</v>
      </c>
      <c r="D43" s="31">
        <v>0</v>
      </c>
      <c r="E43" s="31">
        <v>0</v>
      </c>
      <c r="F43" s="31">
        <v>0</v>
      </c>
      <c r="G43" s="31">
        <v>0</v>
      </c>
      <c r="H43" s="31">
        <f t="shared" si="5"/>
        <v>0</v>
      </c>
      <c r="I43" s="31">
        <v>0</v>
      </c>
      <c r="J43" s="31">
        <v>0</v>
      </c>
      <c r="K43" s="31">
        <v>0</v>
      </c>
      <c r="L43" s="31">
        <v>0</v>
      </c>
      <c r="M43" s="91" t="e">
        <f t="shared" si="2"/>
        <v>#DIV/0!</v>
      </c>
    </row>
    <row r="44" spans="1:13" ht="14.25" hidden="1">
      <c r="A44" s="29" t="s">
        <v>1658</v>
      </c>
      <c r="B44" s="30" t="s">
        <v>1618</v>
      </c>
      <c r="C44" s="31">
        <f t="shared" si="4"/>
        <v>0</v>
      </c>
      <c r="D44" s="31">
        <v>0</v>
      </c>
      <c r="E44" s="31">
        <v>0</v>
      </c>
      <c r="F44" s="31">
        <v>0</v>
      </c>
      <c r="G44" s="31">
        <v>0</v>
      </c>
      <c r="H44" s="31">
        <f t="shared" si="5"/>
        <v>0</v>
      </c>
      <c r="I44" s="31">
        <v>0</v>
      </c>
      <c r="J44" s="31">
        <v>0</v>
      </c>
      <c r="K44" s="31">
        <v>0</v>
      </c>
      <c r="L44" s="31">
        <v>0</v>
      </c>
      <c r="M44" s="91" t="e">
        <f t="shared" si="2"/>
        <v>#DIV/0!</v>
      </c>
    </row>
    <row r="45" spans="1:13" ht="14.25">
      <c r="A45" s="29" t="s">
        <v>31</v>
      </c>
      <c r="B45" s="30" t="s">
        <v>1695</v>
      </c>
      <c r="C45" s="31">
        <v>4457800</v>
      </c>
      <c r="D45" s="31">
        <f>D58</f>
        <v>322016200</v>
      </c>
      <c r="E45" s="31">
        <f>E58</f>
        <v>102182060</v>
      </c>
      <c r="F45" s="31">
        <f>F58</f>
        <v>5985524.54</v>
      </c>
      <c r="G45" s="31">
        <f>G58</f>
        <v>3961494.74</v>
      </c>
      <c r="H45" s="31">
        <v>1775061.65</v>
      </c>
      <c r="I45" s="31">
        <f>I58</f>
        <v>37142240.82</v>
      </c>
      <c r="J45" s="31">
        <f>J58</f>
        <v>13295734.64</v>
      </c>
      <c r="K45" s="31">
        <f>K58</f>
        <v>713348.61</v>
      </c>
      <c r="L45" s="31">
        <f>L58</f>
        <v>405967.5</v>
      </c>
      <c r="M45" s="91">
        <f t="shared" si="2"/>
        <v>39.8192303378348</v>
      </c>
    </row>
    <row r="46" spans="1:13" ht="14.25" hidden="1">
      <c r="A46" s="29" t="s">
        <v>919</v>
      </c>
      <c r="B46" s="30" t="s">
        <v>1754</v>
      </c>
      <c r="C46" s="31">
        <f t="shared" si="4"/>
        <v>2106084551.6799998</v>
      </c>
      <c r="D46" s="31">
        <v>1689234200</v>
      </c>
      <c r="E46" s="31">
        <v>1115000</v>
      </c>
      <c r="F46" s="31">
        <v>241964791.62</v>
      </c>
      <c r="G46" s="31">
        <v>173770560.06</v>
      </c>
      <c r="H46" s="31">
        <f t="shared" si="5"/>
        <v>438165809.71</v>
      </c>
      <c r="I46" s="31">
        <v>344679073</v>
      </c>
      <c r="J46" s="31">
        <v>580691.07</v>
      </c>
      <c r="K46" s="31">
        <v>55143966.39</v>
      </c>
      <c r="L46" s="31">
        <v>37762079.25</v>
      </c>
      <c r="M46" s="91">
        <f t="shared" si="2"/>
        <v>20.804758733949217</v>
      </c>
    </row>
    <row r="47" spans="1:13" ht="21" hidden="1">
      <c r="A47" s="29" t="s">
        <v>914</v>
      </c>
      <c r="B47" s="30" t="s">
        <v>1446</v>
      </c>
      <c r="C47" s="31">
        <f t="shared" si="4"/>
        <v>1689234200</v>
      </c>
      <c r="D47" s="31">
        <v>1689234200</v>
      </c>
      <c r="E47" s="31">
        <v>0</v>
      </c>
      <c r="F47" s="31">
        <v>0</v>
      </c>
      <c r="G47" s="31">
        <v>0</v>
      </c>
      <c r="H47" s="31">
        <f t="shared" si="5"/>
        <v>344679073</v>
      </c>
      <c r="I47" s="31">
        <v>344679073</v>
      </c>
      <c r="J47" s="31">
        <v>0</v>
      </c>
      <c r="K47" s="31">
        <v>0</v>
      </c>
      <c r="L47" s="31">
        <v>0</v>
      </c>
      <c r="M47" s="91">
        <f t="shared" si="2"/>
        <v>20.404457416265902</v>
      </c>
    </row>
    <row r="48" spans="1:13" ht="21" hidden="1">
      <c r="A48" s="29" t="s">
        <v>2099</v>
      </c>
      <c r="B48" s="30" t="s">
        <v>1588</v>
      </c>
      <c r="C48" s="31">
        <f t="shared" si="4"/>
        <v>1115000</v>
      </c>
      <c r="D48" s="31">
        <v>0</v>
      </c>
      <c r="E48" s="31">
        <v>1115000</v>
      </c>
      <c r="F48" s="31">
        <v>0</v>
      </c>
      <c r="G48" s="31">
        <v>0</v>
      </c>
      <c r="H48" s="31">
        <f t="shared" si="5"/>
        <v>580691.07</v>
      </c>
      <c r="I48" s="31">
        <v>0</v>
      </c>
      <c r="J48" s="31">
        <v>580691.07</v>
      </c>
      <c r="K48" s="31">
        <v>0</v>
      </c>
      <c r="L48" s="31">
        <v>0</v>
      </c>
      <c r="M48" s="91">
        <f t="shared" si="2"/>
        <v>52.079916591928246</v>
      </c>
    </row>
    <row r="49" spans="1:13" ht="21" hidden="1">
      <c r="A49" s="29" t="s">
        <v>940</v>
      </c>
      <c r="B49" s="30" t="s">
        <v>1534</v>
      </c>
      <c r="C49" s="31">
        <f t="shared" si="4"/>
        <v>173770560.06</v>
      </c>
      <c r="D49" s="31">
        <v>0</v>
      </c>
      <c r="E49" s="31">
        <v>0</v>
      </c>
      <c r="F49" s="31">
        <v>0</v>
      </c>
      <c r="G49" s="31">
        <v>173770560.06</v>
      </c>
      <c r="H49" s="31">
        <f t="shared" si="5"/>
        <v>37762079.25</v>
      </c>
      <c r="I49" s="31">
        <v>0</v>
      </c>
      <c r="J49" s="31">
        <v>0</v>
      </c>
      <c r="K49" s="31">
        <v>0</v>
      </c>
      <c r="L49" s="31">
        <v>37762079.25</v>
      </c>
      <c r="M49" s="91">
        <f t="shared" si="2"/>
        <v>21.730999334387484</v>
      </c>
    </row>
    <row r="50" spans="1:13" ht="21" hidden="1">
      <c r="A50" s="29" t="s">
        <v>26</v>
      </c>
      <c r="B50" s="30" t="s">
        <v>694</v>
      </c>
      <c r="C50" s="31">
        <f t="shared" si="4"/>
        <v>241964791.62</v>
      </c>
      <c r="D50" s="31">
        <v>0</v>
      </c>
      <c r="E50" s="31">
        <v>0</v>
      </c>
      <c r="F50" s="31">
        <v>241964791.62</v>
      </c>
      <c r="G50" s="31">
        <v>0</v>
      </c>
      <c r="H50" s="31">
        <f t="shared" si="5"/>
        <v>55143966.39</v>
      </c>
      <c r="I50" s="31">
        <v>0</v>
      </c>
      <c r="J50" s="31">
        <v>0</v>
      </c>
      <c r="K50" s="31">
        <v>55143966.39</v>
      </c>
      <c r="L50" s="31">
        <v>0</v>
      </c>
      <c r="M50" s="91">
        <f t="shared" si="2"/>
        <v>22.79007868078687</v>
      </c>
    </row>
    <row r="51" spans="1:13" ht="14.25" hidden="1">
      <c r="A51" s="29" t="s">
        <v>1829</v>
      </c>
      <c r="B51" s="30" t="s">
        <v>1581</v>
      </c>
      <c r="C51" s="31">
        <f t="shared" si="4"/>
        <v>512517142.35999995</v>
      </c>
      <c r="D51" s="31">
        <v>292865800</v>
      </c>
      <c r="E51" s="31">
        <v>160760</v>
      </c>
      <c r="F51" s="31">
        <v>85174232.91</v>
      </c>
      <c r="G51" s="31">
        <v>134316349.45</v>
      </c>
      <c r="H51" s="31">
        <f t="shared" si="5"/>
        <v>37215524.449999996</v>
      </c>
      <c r="I51" s="31">
        <v>18034279.49</v>
      </c>
      <c r="J51" s="31">
        <v>1974.4</v>
      </c>
      <c r="K51" s="31">
        <v>5456037.48</v>
      </c>
      <c r="L51" s="31">
        <v>13723233.08</v>
      </c>
      <c r="M51" s="91">
        <f t="shared" si="2"/>
        <v>7.26132286593045</v>
      </c>
    </row>
    <row r="52" spans="1:13" ht="21" hidden="1">
      <c r="A52" s="29" t="s">
        <v>103</v>
      </c>
      <c r="B52" s="30" t="s">
        <v>1893</v>
      </c>
      <c r="C52" s="31">
        <f t="shared" si="4"/>
        <v>292865800</v>
      </c>
      <c r="D52" s="31">
        <v>292865800</v>
      </c>
      <c r="E52" s="31">
        <v>0</v>
      </c>
      <c r="F52" s="31">
        <v>0</v>
      </c>
      <c r="G52" s="31">
        <v>0</v>
      </c>
      <c r="H52" s="31">
        <f t="shared" si="5"/>
        <v>18034279.49</v>
      </c>
      <c r="I52" s="31">
        <v>18034279.49</v>
      </c>
      <c r="J52" s="31">
        <v>0</v>
      </c>
      <c r="K52" s="31">
        <v>0</v>
      </c>
      <c r="L52" s="31">
        <v>0</v>
      </c>
      <c r="M52" s="91">
        <f t="shared" si="2"/>
        <v>6.1578646226360325</v>
      </c>
    </row>
    <row r="53" spans="1:13" ht="21" hidden="1">
      <c r="A53" s="29" t="s">
        <v>1806</v>
      </c>
      <c r="B53" s="30" t="s">
        <v>1406</v>
      </c>
      <c r="C53" s="31">
        <f t="shared" si="4"/>
        <v>160760</v>
      </c>
      <c r="D53" s="31">
        <v>0</v>
      </c>
      <c r="E53" s="31">
        <v>160760</v>
      </c>
      <c r="F53" s="31">
        <v>0</v>
      </c>
      <c r="G53" s="31">
        <v>0</v>
      </c>
      <c r="H53" s="31">
        <f t="shared" si="5"/>
        <v>1974.4</v>
      </c>
      <c r="I53" s="31">
        <v>0</v>
      </c>
      <c r="J53" s="31">
        <v>1974.4</v>
      </c>
      <c r="K53" s="31">
        <v>0</v>
      </c>
      <c r="L53" s="31">
        <v>0</v>
      </c>
      <c r="M53" s="91">
        <f t="shared" si="2"/>
        <v>1.2281662105001245</v>
      </c>
    </row>
    <row r="54" spans="1:13" ht="21" hidden="1">
      <c r="A54" s="29" t="s">
        <v>1026</v>
      </c>
      <c r="B54" s="30" t="s">
        <v>83</v>
      </c>
      <c r="C54" s="31">
        <f t="shared" si="4"/>
        <v>134316349.45</v>
      </c>
      <c r="D54" s="31">
        <v>0</v>
      </c>
      <c r="E54" s="31">
        <v>0</v>
      </c>
      <c r="F54" s="31">
        <v>0</v>
      </c>
      <c r="G54" s="31">
        <v>134316349.45</v>
      </c>
      <c r="H54" s="31">
        <f t="shared" si="5"/>
        <v>13723233.08</v>
      </c>
      <c r="I54" s="31">
        <v>0</v>
      </c>
      <c r="J54" s="31">
        <v>0</v>
      </c>
      <c r="K54" s="31">
        <v>0</v>
      </c>
      <c r="L54" s="31">
        <v>13723233.08</v>
      </c>
      <c r="M54" s="91">
        <f t="shared" si="2"/>
        <v>10.217098019856882</v>
      </c>
    </row>
    <row r="55" spans="1:13" ht="21" hidden="1">
      <c r="A55" s="29" t="s">
        <v>1519</v>
      </c>
      <c r="B55" s="30" t="s">
        <v>1529</v>
      </c>
      <c r="C55" s="31">
        <f t="shared" si="4"/>
        <v>85174232.91</v>
      </c>
      <c r="D55" s="31">
        <v>0</v>
      </c>
      <c r="E55" s="31">
        <v>0</v>
      </c>
      <c r="F55" s="31">
        <v>85174232.91</v>
      </c>
      <c r="G55" s="31">
        <v>0</v>
      </c>
      <c r="H55" s="31">
        <f t="shared" si="5"/>
        <v>5456037.48</v>
      </c>
      <c r="I55" s="31">
        <v>0</v>
      </c>
      <c r="J55" s="31">
        <v>0</v>
      </c>
      <c r="K55" s="31">
        <v>5456037.48</v>
      </c>
      <c r="L55" s="31">
        <v>0</v>
      </c>
      <c r="M55" s="91">
        <f t="shared" si="2"/>
        <v>6.40573715030127</v>
      </c>
    </row>
    <row r="56" spans="1:13" ht="14.25" hidden="1">
      <c r="A56" s="29" t="s">
        <v>2002</v>
      </c>
      <c r="B56" s="30" t="s">
        <v>2061</v>
      </c>
      <c r="C56" s="31">
        <f aca="true" t="shared" si="8" ref="C56:C113">SUM(D56:G56)</f>
        <v>0</v>
      </c>
      <c r="D56" s="31">
        <v>0</v>
      </c>
      <c r="E56" s="31">
        <v>0</v>
      </c>
      <c r="F56" s="31">
        <v>0</v>
      </c>
      <c r="G56" s="31">
        <v>0</v>
      </c>
      <c r="H56" s="31">
        <f aca="true" t="shared" si="9" ref="H56:H113">SUM(I56:L56)</f>
        <v>0</v>
      </c>
      <c r="I56" s="31">
        <v>0</v>
      </c>
      <c r="J56" s="31">
        <v>0</v>
      </c>
      <c r="K56" s="31">
        <v>0</v>
      </c>
      <c r="L56" s="31">
        <v>0</v>
      </c>
      <c r="M56" s="91" t="e">
        <f t="shared" si="2"/>
        <v>#DIV/0!</v>
      </c>
    </row>
    <row r="57" spans="1:13" ht="21" hidden="1">
      <c r="A57" s="29" t="s">
        <v>1016</v>
      </c>
      <c r="B57" s="30" t="s">
        <v>115</v>
      </c>
      <c r="C57" s="31">
        <f t="shared" si="8"/>
        <v>0</v>
      </c>
      <c r="D57" s="31">
        <v>0</v>
      </c>
      <c r="E57" s="31">
        <v>0</v>
      </c>
      <c r="F57" s="31">
        <v>0</v>
      </c>
      <c r="G57" s="31">
        <v>0</v>
      </c>
      <c r="H57" s="31">
        <f t="shared" si="9"/>
        <v>0</v>
      </c>
      <c r="I57" s="31">
        <v>0</v>
      </c>
      <c r="J57" s="31">
        <v>0</v>
      </c>
      <c r="K57" s="31">
        <v>0</v>
      </c>
      <c r="L57" s="31">
        <v>0</v>
      </c>
      <c r="M57" s="91" t="e">
        <f t="shared" si="2"/>
        <v>#DIV/0!</v>
      </c>
    </row>
    <row r="58" spans="1:13" ht="14.25">
      <c r="A58" s="29" t="s">
        <v>1920</v>
      </c>
      <c r="B58" s="30" t="s">
        <v>34</v>
      </c>
      <c r="C58" s="31">
        <v>45000</v>
      </c>
      <c r="D58" s="31">
        <v>322016200</v>
      </c>
      <c r="E58" s="31">
        <v>102182060</v>
      </c>
      <c r="F58" s="31">
        <v>5985524.54</v>
      </c>
      <c r="G58" s="31">
        <v>3961494.74</v>
      </c>
      <c r="H58" s="31">
        <v>10600</v>
      </c>
      <c r="I58" s="31">
        <v>37142240.82</v>
      </c>
      <c r="J58" s="31">
        <v>13295734.64</v>
      </c>
      <c r="K58" s="31">
        <v>713348.61</v>
      </c>
      <c r="L58" s="31">
        <v>405967.5</v>
      </c>
      <c r="M58" s="91">
        <f t="shared" si="2"/>
        <v>23.555555555555554</v>
      </c>
    </row>
    <row r="59" spans="1:13" ht="21" hidden="1">
      <c r="A59" s="29" t="s">
        <v>1763</v>
      </c>
      <c r="B59" s="30" t="s">
        <v>2025</v>
      </c>
      <c r="C59" s="31">
        <f t="shared" si="8"/>
        <v>400221200</v>
      </c>
      <c r="D59" s="31">
        <v>313798100</v>
      </c>
      <c r="E59" s="31">
        <v>86423100</v>
      </c>
      <c r="F59" s="31">
        <v>0</v>
      </c>
      <c r="G59" s="31">
        <v>0</v>
      </c>
      <c r="H59" s="31">
        <f t="shared" si="9"/>
        <v>45857875.46</v>
      </c>
      <c r="I59" s="31">
        <v>35762140.82</v>
      </c>
      <c r="J59" s="31">
        <v>10095734.64</v>
      </c>
      <c r="K59" s="31">
        <v>0</v>
      </c>
      <c r="L59" s="31">
        <v>0</v>
      </c>
      <c r="M59" s="91">
        <f t="shared" si="2"/>
        <v>11.458132517717702</v>
      </c>
    </row>
    <row r="60" spans="1:13" ht="31.5" hidden="1">
      <c r="A60" s="29" t="s">
        <v>1714</v>
      </c>
      <c r="B60" s="30" t="s">
        <v>1772</v>
      </c>
      <c r="C60" s="31">
        <f t="shared" si="8"/>
        <v>400221200</v>
      </c>
      <c r="D60" s="31">
        <v>313798100</v>
      </c>
      <c r="E60" s="31">
        <v>86423100</v>
      </c>
      <c r="F60" s="31">
        <v>0</v>
      </c>
      <c r="G60" s="31">
        <v>0</v>
      </c>
      <c r="H60" s="31">
        <f t="shared" si="9"/>
        <v>45857875.46</v>
      </c>
      <c r="I60" s="31">
        <v>35762140.82</v>
      </c>
      <c r="J60" s="31">
        <v>10095734.64</v>
      </c>
      <c r="K60" s="31">
        <v>0</v>
      </c>
      <c r="L60" s="31">
        <v>0</v>
      </c>
      <c r="M60" s="91">
        <f t="shared" si="2"/>
        <v>11.458132517717702</v>
      </c>
    </row>
    <row r="61" spans="1:13" ht="31.5" hidden="1">
      <c r="A61" s="29" t="s">
        <v>1567</v>
      </c>
      <c r="B61" s="30" t="s">
        <v>2031</v>
      </c>
      <c r="C61" s="31">
        <f t="shared" si="8"/>
        <v>4975794.74</v>
      </c>
      <c r="D61" s="31">
        <v>0</v>
      </c>
      <c r="E61" s="31">
        <v>0</v>
      </c>
      <c r="F61" s="31">
        <v>1014300</v>
      </c>
      <c r="G61" s="31">
        <v>3961494.74</v>
      </c>
      <c r="H61" s="31">
        <f t="shared" si="9"/>
        <v>531256.24</v>
      </c>
      <c r="I61" s="31">
        <v>0</v>
      </c>
      <c r="J61" s="31">
        <v>0</v>
      </c>
      <c r="K61" s="31">
        <v>125288.74</v>
      </c>
      <c r="L61" s="31">
        <v>405967.5</v>
      </c>
      <c r="M61" s="91">
        <f t="shared" si="2"/>
        <v>10.676811801123453</v>
      </c>
    </row>
    <row r="62" spans="1:13" ht="42" hidden="1">
      <c r="A62" s="29" t="s">
        <v>2070</v>
      </c>
      <c r="B62" s="30" t="s">
        <v>1613</v>
      </c>
      <c r="C62" s="31">
        <f t="shared" si="8"/>
        <v>4975794.74</v>
      </c>
      <c r="D62" s="31">
        <v>0</v>
      </c>
      <c r="E62" s="31">
        <v>0</v>
      </c>
      <c r="F62" s="31">
        <v>1014300</v>
      </c>
      <c r="G62" s="31">
        <v>3961494.74</v>
      </c>
      <c r="H62" s="31">
        <f t="shared" si="9"/>
        <v>531256.24</v>
      </c>
      <c r="I62" s="31">
        <v>0</v>
      </c>
      <c r="J62" s="31">
        <v>0</v>
      </c>
      <c r="K62" s="31">
        <v>125288.74</v>
      </c>
      <c r="L62" s="31">
        <v>405967.5</v>
      </c>
      <c r="M62" s="91">
        <f t="shared" si="2"/>
        <v>10.676811801123453</v>
      </c>
    </row>
    <row r="63" spans="1:13" ht="42" hidden="1">
      <c r="A63" s="29" t="s">
        <v>1647</v>
      </c>
      <c r="B63" s="30" t="s">
        <v>1507</v>
      </c>
      <c r="C63" s="31">
        <f t="shared" si="8"/>
        <v>0</v>
      </c>
      <c r="D63" s="31">
        <v>0</v>
      </c>
      <c r="E63" s="31">
        <v>0</v>
      </c>
      <c r="F63" s="31">
        <v>0</v>
      </c>
      <c r="G63" s="31">
        <v>0</v>
      </c>
      <c r="H63" s="31">
        <f t="shared" si="9"/>
        <v>0</v>
      </c>
      <c r="I63" s="31">
        <v>0</v>
      </c>
      <c r="J63" s="31">
        <v>0</v>
      </c>
      <c r="K63" s="31">
        <v>0</v>
      </c>
      <c r="L63" s="31">
        <v>0</v>
      </c>
      <c r="M63" s="91" t="e">
        <f t="shared" si="2"/>
        <v>#DIV/0!</v>
      </c>
    </row>
    <row r="64" spans="1:13" ht="21" hidden="1">
      <c r="A64" s="29" t="s">
        <v>1905</v>
      </c>
      <c r="B64" s="30" t="s">
        <v>1524</v>
      </c>
      <c r="C64" s="31">
        <f t="shared" si="8"/>
        <v>28948284.54</v>
      </c>
      <c r="D64" s="31">
        <v>8218100</v>
      </c>
      <c r="E64" s="31">
        <v>15758960</v>
      </c>
      <c r="F64" s="31">
        <v>4971224.54</v>
      </c>
      <c r="G64" s="31">
        <v>0</v>
      </c>
      <c r="H64" s="31">
        <f t="shared" si="9"/>
        <v>5168159.87</v>
      </c>
      <c r="I64" s="31">
        <v>1380100</v>
      </c>
      <c r="J64" s="31">
        <v>3200000</v>
      </c>
      <c r="K64" s="31">
        <v>588059.87</v>
      </c>
      <c r="L64" s="31">
        <v>0</v>
      </c>
      <c r="M64" s="91">
        <f t="shared" si="2"/>
        <v>17.853078177598984</v>
      </c>
    </row>
    <row r="65" spans="1:13" ht="14.25" hidden="1">
      <c r="A65" s="29" t="s">
        <v>1955</v>
      </c>
      <c r="B65" s="30" t="s">
        <v>1944</v>
      </c>
      <c r="C65" s="31">
        <f t="shared" si="8"/>
        <v>0</v>
      </c>
      <c r="D65" s="31">
        <v>0</v>
      </c>
      <c r="E65" s="31">
        <v>0</v>
      </c>
      <c r="F65" s="31">
        <v>0</v>
      </c>
      <c r="G65" s="31">
        <v>0</v>
      </c>
      <c r="H65" s="31">
        <f t="shared" si="9"/>
        <v>0</v>
      </c>
      <c r="I65" s="31">
        <v>0</v>
      </c>
      <c r="J65" s="31">
        <v>0</v>
      </c>
      <c r="K65" s="31">
        <v>0</v>
      </c>
      <c r="L65" s="31">
        <v>0</v>
      </c>
      <c r="M65" s="91" t="e">
        <f t="shared" si="2"/>
        <v>#DIV/0!</v>
      </c>
    </row>
    <row r="66" spans="1:13" ht="31.5" hidden="1">
      <c r="A66" s="29" t="s">
        <v>1054</v>
      </c>
      <c r="B66" s="30" t="s">
        <v>924</v>
      </c>
      <c r="C66" s="31">
        <f t="shared" si="8"/>
        <v>0</v>
      </c>
      <c r="D66" s="31">
        <v>0</v>
      </c>
      <c r="E66" s="31">
        <v>0</v>
      </c>
      <c r="F66" s="31">
        <v>0</v>
      </c>
      <c r="G66" s="31">
        <v>0</v>
      </c>
      <c r="H66" s="31">
        <f t="shared" si="9"/>
        <v>0</v>
      </c>
      <c r="I66" s="31">
        <v>0</v>
      </c>
      <c r="J66" s="31">
        <v>0</v>
      </c>
      <c r="K66" s="31">
        <v>0</v>
      </c>
      <c r="L66" s="31">
        <v>0</v>
      </c>
      <c r="M66" s="91" t="e">
        <f t="shared" si="2"/>
        <v>#DIV/0!</v>
      </c>
    </row>
    <row r="67" spans="1:13" ht="31.5" hidden="1">
      <c r="A67" s="29" t="s">
        <v>1813</v>
      </c>
      <c r="B67" s="30" t="s">
        <v>1009</v>
      </c>
      <c r="C67" s="31">
        <f t="shared" si="8"/>
        <v>18068960</v>
      </c>
      <c r="D67" s="31">
        <v>2634000</v>
      </c>
      <c r="E67" s="31">
        <v>15434960</v>
      </c>
      <c r="F67" s="31">
        <v>0</v>
      </c>
      <c r="G67" s="31">
        <v>0</v>
      </c>
      <c r="H67" s="31">
        <f t="shared" si="9"/>
        <v>3827500</v>
      </c>
      <c r="I67" s="31">
        <v>667500</v>
      </c>
      <c r="J67" s="31">
        <v>3160000</v>
      </c>
      <c r="K67" s="31">
        <v>0</v>
      </c>
      <c r="L67" s="31">
        <v>0</v>
      </c>
      <c r="M67" s="91">
        <f t="shared" si="2"/>
        <v>21.18273547564442</v>
      </c>
    </row>
    <row r="68" spans="1:13" ht="51.75" hidden="1">
      <c r="A68" s="29" t="s">
        <v>1542</v>
      </c>
      <c r="B68" s="30" t="s">
        <v>1431</v>
      </c>
      <c r="C68" s="31">
        <f t="shared" si="8"/>
        <v>0</v>
      </c>
      <c r="D68" s="31">
        <v>0</v>
      </c>
      <c r="E68" s="31">
        <v>0</v>
      </c>
      <c r="F68" s="31">
        <v>0</v>
      </c>
      <c r="G68" s="31">
        <v>0</v>
      </c>
      <c r="H68" s="31">
        <f t="shared" si="9"/>
        <v>0</v>
      </c>
      <c r="I68" s="31">
        <v>0</v>
      </c>
      <c r="J68" s="31">
        <v>0</v>
      </c>
      <c r="K68" s="31">
        <v>0</v>
      </c>
      <c r="L68" s="31">
        <v>0</v>
      </c>
      <c r="M68" s="91" t="e">
        <f t="shared" si="2"/>
        <v>#DIV/0!</v>
      </c>
    </row>
    <row r="69" spans="1:13" ht="42" hidden="1">
      <c r="A69" s="29" t="s">
        <v>2044</v>
      </c>
      <c r="B69" s="30" t="s">
        <v>1844</v>
      </c>
      <c r="C69" s="31">
        <f t="shared" si="8"/>
        <v>2634000</v>
      </c>
      <c r="D69" s="31">
        <v>2634000</v>
      </c>
      <c r="E69" s="31">
        <v>0</v>
      </c>
      <c r="F69" s="31">
        <v>0</v>
      </c>
      <c r="G69" s="31">
        <v>0</v>
      </c>
      <c r="H69" s="31">
        <f t="shared" si="9"/>
        <v>667500</v>
      </c>
      <c r="I69" s="31">
        <v>667500</v>
      </c>
      <c r="J69" s="31">
        <v>0</v>
      </c>
      <c r="K69" s="31">
        <v>0</v>
      </c>
      <c r="L69" s="31">
        <v>0</v>
      </c>
      <c r="M69" s="91">
        <f t="shared" si="2"/>
        <v>25.341685649202734</v>
      </c>
    </row>
    <row r="70" spans="1:13" ht="42" hidden="1">
      <c r="A70" s="29" t="s">
        <v>1405</v>
      </c>
      <c r="B70" s="30" t="s">
        <v>1735</v>
      </c>
      <c r="C70" s="31">
        <f t="shared" si="8"/>
        <v>15434960</v>
      </c>
      <c r="D70" s="31">
        <v>0</v>
      </c>
      <c r="E70" s="31">
        <v>15434960</v>
      </c>
      <c r="F70" s="31">
        <v>0</v>
      </c>
      <c r="G70" s="31">
        <v>0</v>
      </c>
      <c r="H70" s="31">
        <f t="shared" si="9"/>
        <v>3160000</v>
      </c>
      <c r="I70" s="31">
        <v>0</v>
      </c>
      <c r="J70" s="31">
        <v>3160000</v>
      </c>
      <c r="K70" s="31">
        <v>0</v>
      </c>
      <c r="L70" s="31">
        <v>0</v>
      </c>
      <c r="M70" s="91">
        <f t="shared" si="2"/>
        <v>20.47300414124818</v>
      </c>
    </row>
    <row r="71" spans="1:13" ht="21" hidden="1">
      <c r="A71" s="29" t="s">
        <v>999</v>
      </c>
      <c r="B71" s="30" t="s">
        <v>1644</v>
      </c>
      <c r="C71" s="31">
        <f t="shared" si="8"/>
        <v>0</v>
      </c>
      <c r="D71" s="31">
        <v>0</v>
      </c>
      <c r="E71" s="31">
        <v>0</v>
      </c>
      <c r="F71" s="31">
        <v>0</v>
      </c>
      <c r="G71" s="31">
        <v>0</v>
      </c>
      <c r="H71" s="31">
        <f t="shared" si="9"/>
        <v>0</v>
      </c>
      <c r="I71" s="31">
        <v>0</v>
      </c>
      <c r="J71" s="31">
        <v>0</v>
      </c>
      <c r="K71" s="31">
        <v>0</v>
      </c>
      <c r="L71" s="31">
        <v>0</v>
      </c>
      <c r="M71" s="91" t="e">
        <f t="shared" si="2"/>
        <v>#DIV/0!</v>
      </c>
    </row>
    <row r="72" spans="1:13" ht="51.75" hidden="1">
      <c r="A72" s="29" t="s">
        <v>45</v>
      </c>
      <c r="B72" s="30" t="s">
        <v>1469</v>
      </c>
      <c r="C72" s="31">
        <f t="shared" si="8"/>
        <v>0</v>
      </c>
      <c r="D72" s="31">
        <v>0</v>
      </c>
      <c r="E72" s="31">
        <v>0</v>
      </c>
      <c r="F72" s="31">
        <v>0</v>
      </c>
      <c r="G72" s="31">
        <v>0</v>
      </c>
      <c r="H72" s="31">
        <f t="shared" si="9"/>
        <v>0</v>
      </c>
      <c r="I72" s="31">
        <v>0</v>
      </c>
      <c r="J72" s="31">
        <v>0</v>
      </c>
      <c r="K72" s="31">
        <v>0</v>
      </c>
      <c r="L72" s="31">
        <v>0</v>
      </c>
      <c r="M72" s="91" t="e">
        <f aca="true" t="shared" si="10" ref="M72:M134">H72/C72*100</f>
        <v>#DIV/0!</v>
      </c>
    </row>
    <row r="73" spans="1:13" ht="21" hidden="1">
      <c r="A73" s="29" t="s">
        <v>2051</v>
      </c>
      <c r="B73" s="30" t="s">
        <v>28</v>
      </c>
      <c r="C73" s="31">
        <f t="shared" si="8"/>
        <v>0</v>
      </c>
      <c r="D73" s="31">
        <v>0</v>
      </c>
      <c r="E73" s="31">
        <v>0</v>
      </c>
      <c r="F73" s="31">
        <v>0</v>
      </c>
      <c r="G73" s="31">
        <v>0</v>
      </c>
      <c r="H73" s="31">
        <f t="shared" si="9"/>
        <v>0</v>
      </c>
      <c r="I73" s="31">
        <v>0</v>
      </c>
      <c r="J73" s="31">
        <v>0</v>
      </c>
      <c r="K73" s="31">
        <v>0</v>
      </c>
      <c r="L73" s="31">
        <v>0</v>
      </c>
      <c r="M73" s="91" t="e">
        <f t="shared" si="10"/>
        <v>#DIV/0!</v>
      </c>
    </row>
    <row r="74" spans="1:13" ht="14.25" hidden="1">
      <c r="A74" s="29" t="s">
        <v>1518</v>
      </c>
      <c r="B74" s="30" t="s">
        <v>697</v>
      </c>
      <c r="C74" s="31">
        <f t="shared" si="8"/>
        <v>0</v>
      </c>
      <c r="D74" s="31">
        <v>0</v>
      </c>
      <c r="E74" s="31">
        <v>0</v>
      </c>
      <c r="F74" s="31">
        <v>0</v>
      </c>
      <c r="G74" s="31">
        <v>0</v>
      </c>
      <c r="H74" s="31">
        <f t="shared" si="9"/>
        <v>0</v>
      </c>
      <c r="I74" s="31">
        <v>0</v>
      </c>
      <c r="J74" s="31">
        <v>0</v>
      </c>
      <c r="K74" s="31">
        <v>0</v>
      </c>
      <c r="L74" s="31">
        <v>0</v>
      </c>
      <c r="M74" s="91" t="e">
        <f t="shared" si="10"/>
        <v>#DIV/0!</v>
      </c>
    </row>
    <row r="75" spans="1:13" ht="42" hidden="1">
      <c r="A75" s="29" t="s">
        <v>1625</v>
      </c>
      <c r="B75" s="30" t="s">
        <v>1530</v>
      </c>
      <c r="C75" s="31">
        <f t="shared" si="8"/>
        <v>0</v>
      </c>
      <c r="D75" s="31">
        <v>0</v>
      </c>
      <c r="E75" s="31">
        <v>0</v>
      </c>
      <c r="F75" s="31">
        <v>0</v>
      </c>
      <c r="G75" s="31">
        <v>0</v>
      </c>
      <c r="H75" s="31">
        <f t="shared" si="9"/>
        <v>0</v>
      </c>
      <c r="I75" s="31">
        <v>0</v>
      </c>
      <c r="J75" s="31">
        <v>0</v>
      </c>
      <c r="K75" s="31">
        <v>0</v>
      </c>
      <c r="L75" s="31">
        <v>0</v>
      </c>
      <c r="M75" s="91" t="e">
        <f t="shared" si="10"/>
        <v>#DIV/0!</v>
      </c>
    </row>
    <row r="76" spans="1:13" ht="14.25" hidden="1">
      <c r="A76" s="29" t="s">
        <v>1351</v>
      </c>
      <c r="B76" s="30" t="s">
        <v>1617</v>
      </c>
      <c r="C76" s="31">
        <f t="shared" si="8"/>
        <v>0</v>
      </c>
      <c r="D76" s="31">
        <v>0</v>
      </c>
      <c r="E76" s="31">
        <v>0</v>
      </c>
      <c r="F76" s="31">
        <v>0</v>
      </c>
      <c r="G76" s="31">
        <v>0</v>
      </c>
      <c r="H76" s="31">
        <f t="shared" si="9"/>
        <v>0</v>
      </c>
      <c r="I76" s="31">
        <v>0</v>
      </c>
      <c r="J76" s="31">
        <v>0</v>
      </c>
      <c r="K76" s="31">
        <v>0</v>
      </c>
      <c r="L76" s="31">
        <v>0</v>
      </c>
      <c r="M76" s="91" t="e">
        <f t="shared" si="10"/>
        <v>#DIV/0!</v>
      </c>
    </row>
    <row r="77" spans="1:13" ht="14.25" hidden="1">
      <c r="A77" s="29" t="s">
        <v>1061</v>
      </c>
      <c r="B77" s="30" t="s">
        <v>938</v>
      </c>
      <c r="C77" s="31">
        <f t="shared" si="8"/>
        <v>0</v>
      </c>
      <c r="D77" s="31">
        <v>0</v>
      </c>
      <c r="E77" s="31">
        <v>0</v>
      </c>
      <c r="F77" s="31">
        <v>0</v>
      </c>
      <c r="G77" s="31">
        <v>0</v>
      </c>
      <c r="H77" s="31">
        <f t="shared" si="9"/>
        <v>0</v>
      </c>
      <c r="I77" s="31">
        <v>0</v>
      </c>
      <c r="J77" s="31">
        <v>0</v>
      </c>
      <c r="K77" s="31">
        <v>0</v>
      </c>
      <c r="L77" s="31">
        <v>0</v>
      </c>
      <c r="M77" s="91" t="e">
        <f t="shared" si="10"/>
        <v>#DIV/0!</v>
      </c>
    </row>
    <row r="78" spans="1:13" ht="21" hidden="1">
      <c r="A78" s="29" t="s">
        <v>1664</v>
      </c>
      <c r="B78" s="30" t="s">
        <v>77</v>
      </c>
      <c r="C78" s="31">
        <f t="shared" si="8"/>
        <v>1655000</v>
      </c>
      <c r="D78" s="31">
        <v>1331000</v>
      </c>
      <c r="E78" s="31">
        <v>324000</v>
      </c>
      <c r="F78" s="31">
        <v>0</v>
      </c>
      <c r="G78" s="31">
        <v>0</v>
      </c>
      <c r="H78" s="31">
        <f t="shared" si="9"/>
        <v>190000</v>
      </c>
      <c r="I78" s="31">
        <v>150000</v>
      </c>
      <c r="J78" s="31">
        <v>40000</v>
      </c>
      <c r="K78" s="31">
        <v>0</v>
      </c>
      <c r="L78" s="31">
        <v>0</v>
      </c>
      <c r="M78" s="91">
        <f t="shared" si="10"/>
        <v>11.48036253776435</v>
      </c>
    </row>
    <row r="79" spans="1:13" ht="14.25" hidden="1">
      <c r="A79" s="29" t="s">
        <v>131</v>
      </c>
      <c r="B79" s="30" t="s">
        <v>931</v>
      </c>
      <c r="C79" s="31">
        <f t="shared" si="8"/>
        <v>0</v>
      </c>
      <c r="D79" s="31">
        <v>0</v>
      </c>
      <c r="E79" s="31">
        <v>0</v>
      </c>
      <c r="F79" s="31">
        <v>0</v>
      </c>
      <c r="G79" s="31">
        <v>0</v>
      </c>
      <c r="H79" s="31">
        <f t="shared" si="9"/>
        <v>0</v>
      </c>
      <c r="I79" s="31">
        <v>0</v>
      </c>
      <c r="J79" s="31">
        <v>0</v>
      </c>
      <c r="K79" s="31">
        <v>0</v>
      </c>
      <c r="L79" s="31">
        <v>0</v>
      </c>
      <c r="M79" s="91" t="e">
        <f t="shared" si="10"/>
        <v>#DIV/0!</v>
      </c>
    </row>
    <row r="80" spans="1:13" ht="42" hidden="1">
      <c r="A80" s="29" t="s">
        <v>1574</v>
      </c>
      <c r="B80" s="30" t="s">
        <v>245</v>
      </c>
      <c r="C80" s="31">
        <f t="shared" si="8"/>
        <v>9224324.54</v>
      </c>
      <c r="D80" s="31">
        <v>4253100</v>
      </c>
      <c r="E80" s="31">
        <v>0</v>
      </c>
      <c r="F80" s="31">
        <v>4971224.54</v>
      </c>
      <c r="G80" s="31">
        <v>0</v>
      </c>
      <c r="H80" s="31">
        <f t="shared" si="9"/>
        <v>1150659.87</v>
      </c>
      <c r="I80" s="31">
        <v>562600</v>
      </c>
      <c r="J80" s="31">
        <v>0</v>
      </c>
      <c r="K80" s="31">
        <v>588059.87</v>
      </c>
      <c r="L80" s="31">
        <v>0</v>
      </c>
      <c r="M80" s="91">
        <f t="shared" si="10"/>
        <v>12.47419109128613</v>
      </c>
    </row>
    <row r="81" spans="1:13" ht="14.25" hidden="1">
      <c r="A81" s="29" t="s">
        <v>1384</v>
      </c>
      <c r="B81" s="30" t="s">
        <v>977</v>
      </c>
      <c r="C81" s="31">
        <f t="shared" si="8"/>
        <v>0</v>
      </c>
      <c r="D81" s="31">
        <v>0</v>
      </c>
      <c r="E81" s="31">
        <v>0</v>
      </c>
      <c r="F81" s="31">
        <v>0</v>
      </c>
      <c r="G81" s="31">
        <v>0</v>
      </c>
      <c r="H81" s="31">
        <f t="shared" si="9"/>
        <v>0</v>
      </c>
      <c r="I81" s="31">
        <v>0</v>
      </c>
      <c r="J81" s="31">
        <v>0</v>
      </c>
      <c r="K81" s="31">
        <v>0</v>
      </c>
      <c r="L81" s="31">
        <v>0</v>
      </c>
      <c r="M81" s="91" t="e">
        <f t="shared" si="10"/>
        <v>#DIV/0!</v>
      </c>
    </row>
    <row r="82" spans="1:13" ht="14.25" hidden="1">
      <c r="A82" s="29" t="s">
        <v>1621</v>
      </c>
      <c r="B82" s="30" t="s">
        <v>46</v>
      </c>
      <c r="C82" s="31">
        <f t="shared" si="8"/>
        <v>4253100</v>
      </c>
      <c r="D82" s="31">
        <v>4253100</v>
      </c>
      <c r="E82" s="31">
        <v>0</v>
      </c>
      <c r="F82" s="31">
        <v>0</v>
      </c>
      <c r="G82" s="31">
        <v>0</v>
      </c>
      <c r="H82" s="31">
        <f t="shared" si="9"/>
        <v>562600</v>
      </c>
      <c r="I82" s="31">
        <v>562600</v>
      </c>
      <c r="J82" s="31">
        <v>0</v>
      </c>
      <c r="K82" s="31">
        <v>0</v>
      </c>
      <c r="L82" s="31">
        <v>0</v>
      </c>
      <c r="M82" s="91">
        <f t="shared" si="10"/>
        <v>13.227998401166207</v>
      </c>
    </row>
    <row r="83" spans="1:13" ht="14.25" hidden="1">
      <c r="A83" s="29" t="s">
        <v>906</v>
      </c>
      <c r="B83" s="30" t="s">
        <v>1822</v>
      </c>
      <c r="C83" s="31">
        <f t="shared" si="8"/>
        <v>4971224.54</v>
      </c>
      <c r="D83" s="31">
        <v>0</v>
      </c>
      <c r="E83" s="31">
        <v>0</v>
      </c>
      <c r="F83" s="31">
        <v>4971224.54</v>
      </c>
      <c r="G83" s="31">
        <v>0</v>
      </c>
      <c r="H83" s="31">
        <f t="shared" si="9"/>
        <v>588059.87</v>
      </c>
      <c r="I83" s="31">
        <v>0</v>
      </c>
      <c r="J83" s="31">
        <v>0</v>
      </c>
      <c r="K83" s="31">
        <v>588059.87</v>
      </c>
      <c r="L83" s="31">
        <v>0</v>
      </c>
      <c r="M83" s="91">
        <f t="shared" si="10"/>
        <v>11.829275971509427</v>
      </c>
    </row>
    <row r="84" spans="1:13" ht="42" hidden="1">
      <c r="A84" s="29" t="s">
        <v>1648</v>
      </c>
      <c r="B84" s="30" t="s">
        <v>189</v>
      </c>
      <c r="C84" s="31">
        <f t="shared" si="8"/>
        <v>0</v>
      </c>
      <c r="D84" s="31">
        <v>0</v>
      </c>
      <c r="E84" s="31">
        <v>0</v>
      </c>
      <c r="F84" s="31">
        <v>0</v>
      </c>
      <c r="G84" s="31">
        <v>0</v>
      </c>
      <c r="H84" s="31">
        <f t="shared" si="9"/>
        <v>0</v>
      </c>
      <c r="I84" s="31">
        <v>0</v>
      </c>
      <c r="J84" s="31">
        <v>0</v>
      </c>
      <c r="K84" s="31">
        <v>0</v>
      </c>
      <c r="L84" s="31">
        <v>0</v>
      </c>
      <c r="M84" s="91" t="e">
        <f t="shared" si="10"/>
        <v>#DIV/0!</v>
      </c>
    </row>
    <row r="85" spans="1:13" ht="14.25" hidden="1">
      <c r="A85" s="29" t="s">
        <v>107</v>
      </c>
      <c r="B85" s="30" t="s">
        <v>941</v>
      </c>
      <c r="C85" s="31">
        <f t="shared" si="8"/>
        <v>0</v>
      </c>
      <c r="D85" s="31">
        <v>0</v>
      </c>
      <c r="E85" s="31">
        <v>0</v>
      </c>
      <c r="F85" s="31">
        <v>0</v>
      </c>
      <c r="G85" s="31">
        <v>0</v>
      </c>
      <c r="H85" s="31">
        <f t="shared" si="9"/>
        <v>0</v>
      </c>
      <c r="I85" s="31">
        <v>0</v>
      </c>
      <c r="J85" s="31">
        <v>0</v>
      </c>
      <c r="K85" s="31">
        <v>0</v>
      </c>
      <c r="L85" s="31">
        <v>0</v>
      </c>
      <c r="M85" s="91" t="e">
        <f t="shared" si="10"/>
        <v>#DIV/0!</v>
      </c>
    </row>
    <row r="86" spans="1:13" ht="31.5" hidden="1">
      <c r="A86" s="29" t="s">
        <v>1826</v>
      </c>
      <c r="B86" s="30" t="s">
        <v>1982</v>
      </c>
      <c r="C86" s="31">
        <f t="shared" si="8"/>
        <v>0</v>
      </c>
      <c r="D86" s="31">
        <v>0</v>
      </c>
      <c r="E86" s="31">
        <v>0</v>
      </c>
      <c r="F86" s="31">
        <v>0</v>
      </c>
      <c r="G86" s="31">
        <v>0</v>
      </c>
      <c r="H86" s="31">
        <f t="shared" si="9"/>
        <v>0</v>
      </c>
      <c r="I86" s="31">
        <v>0</v>
      </c>
      <c r="J86" s="31">
        <v>0</v>
      </c>
      <c r="K86" s="31">
        <v>0</v>
      </c>
      <c r="L86" s="31">
        <v>0</v>
      </c>
      <c r="M86" s="91" t="e">
        <f t="shared" si="10"/>
        <v>#DIV/0!</v>
      </c>
    </row>
    <row r="87" spans="1:13" ht="21" hidden="1">
      <c r="A87" s="29" t="s">
        <v>1439</v>
      </c>
      <c r="B87" s="30" t="s">
        <v>1005</v>
      </c>
      <c r="C87" s="31">
        <f t="shared" si="8"/>
        <v>0</v>
      </c>
      <c r="D87" s="31">
        <v>0</v>
      </c>
      <c r="E87" s="31">
        <v>0</v>
      </c>
      <c r="F87" s="31">
        <v>0</v>
      </c>
      <c r="G87" s="31">
        <v>0</v>
      </c>
      <c r="H87" s="31">
        <f t="shared" si="9"/>
        <v>0</v>
      </c>
      <c r="I87" s="31">
        <v>0</v>
      </c>
      <c r="J87" s="31">
        <v>0</v>
      </c>
      <c r="K87" s="31">
        <v>0</v>
      </c>
      <c r="L87" s="31">
        <v>0</v>
      </c>
      <c r="M87" s="91" t="e">
        <f t="shared" si="10"/>
        <v>#DIV/0!</v>
      </c>
    </row>
    <row r="88" spans="1:13" ht="14.25" hidden="1">
      <c r="A88" s="29" t="s">
        <v>2071</v>
      </c>
      <c r="B88" s="30" t="s">
        <v>1650</v>
      </c>
      <c r="C88" s="31">
        <f t="shared" si="8"/>
        <v>0</v>
      </c>
      <c r="D88" s="31">
        <v>0</v>
      </c>
      <c r="E88" s="31">
        <v>0</v>
      </c>
      <c r="F88" s="31">
        <v>0</v>
      </c>
      <c r="G88" s="31">
        <v>0</v>
      </c>
      <c r="H88" s="31">
        <f t="shared" si="9"/>
        <v>0</v>
      </c>
      <c r="I88" s="31">
        <v>0</v>
      </c>
      <c r="J88" s="31">
        <v>0</v>
      </c>
      <c r="K88" s="31">
        <v>0</v>
      </c>
      <c r="L88" s="31">
        <v>0</v>
      </c>
      <c r="M88" s="91" t="e">
        <f t="shared" si="10"/>
        <v>#DIV/0!</v>
      </c>
    </row>
    <row r="89" spans="1:13" ht="14.25" hidden="1">
      <c r="A89" s="29" t="s">
        <v>1501</v>
      </c>
      <c r="B89" s="30" t="s">
        <v>152</v>
      </c>
      <c r="C89" s="31">
        <f t="shared" si="8"/>
        <v>0</v>
      </c>
      <c r="D89" s="31">
        <v>0</v>
      </c>
      <c r="E89" s="31">
        <v>0</v>
      </c>
      <c r="F89" s="31">
        <v>0</v>
      </c>
      <c r="G89" s="31">
        <v>0</v>
      </c>
      <c r="H89" s="31">
        <f t="shared" si="9"/>
        <v>0</v>
      </c>
      <c r="I89" s="31">
        <v>0</v>
      </c>
      <c r="J89" s="31">
        <v>0</v>
      </c>
      <c r="K89" s="31">
        <v>0</v>
      </c>
      <c r="L89" s="31">
        <v>0</v>
      </c>
      <c r="M89" s="91" t="e">
        <f t="shared" si="10"/>
        <v>#DIV/0!</v>
      </c>
    </row>
    <row r="90" spans="1:13" ht="42" hidden="1">
      <c r="A90" s="29" t="s">
        <v>1349</v>
      </c>
      <c r="B90" s="30" t="s">
        <v>1526</v>
      </c>
      <c r="C90" s="31">
        <f t="shared" si="8"/>
        <v>0</v>
      </c>
      <c r="D90" s="31">
        <v>0</v>
      </c>
      <c r="E90" s="31">
        <v>0</v>
      </c>
      <c r="F90" s="31">
        <v>0</v>
      </c>
      <c r="G90" s="31">
        <v>0</v>
      </c>
      <c r="H90" s="31">
        <f t="shared" si="9"/>
        <v>0</v>
      </c>
      <c r="I90" s="31">
        <v>0</v>
      </c>
      <c r="J90" s="31">
        <v>0</v>
      </c>
      <c r="K90" s="31">
        <v>0</v>
      </c>
      <c r="L90" s="31">
        <v>0</v>
      </c>
      <c r="M90" s="91" t="e">
        <f t="shared" si="10"/>
        <v>#DIV/0!</v>
      </c>
    </row>
    <row r="91" spans="1:13" ht="21" hidden="1">
      <c r="A91" s="29" t="s">
        <v>1395</v>
      </c>
      <c r="B91" s="30" t="s">
        <v>1661</v>
      </c>
      <c r="C91" s="31">
        <f t="shared" si="8"/>
        <v>18000</v>
      </c>
      <c r="D91" s="31">
        <v>0</v>
      </c>
      <c r="E91" s="31">
        <v>18000</v>
      </c>
      <c r="F91" s="31">
        <v>0</v>
      </c>
      <c r="G91" s="31">
        <v>0</v>
      </c>
      <c r="H91" s="31">
        <f t="shared" si="9"/>
        <v>40.06</v>
      </c>
      <c r="I91" s="31">
        <v>26.47</v>
      </c>
      <c r="J91" s="31">
        <v>13.59</v>
      </c>
      <c r="K91" s="31">
        <v>0</v>
      </c>
      <c r="L91" s="31">
        <v>0</v>
      </c>
      <c r="M91" s="91">
        <f t="shared" si="10"/>
        <v>0.22255555555555556</v>
      </c>
    </row>
    <row r="92" spans="1:13" ht="31.5" hidden="1">
      <c r="A92" s="29" t="s">
        <v>1912</v>
      </c>
      <c r="B92" s="30" t="s">
        <v>1743</v>
      </c>
      <c r="C92" s="31">
        <f t="shared" si="8"/>
        <v>0</v>
      </c>
      <c r="D92" s="31">
        <v>0</v>
      </c>
      <c r="E92" s="31">
        <v>0</v>
      </c>
      <c r="F92" s="31">
        <v>0</v>
      </c>
      <c r="G92" s="31">
        <v>0</v>
      </c>
      <c r="H92" s="31">
        <f t="shared" si="9"/>
        <v>26.47</v>
      </c>
      <c r="I92" s="31">
        <v>26.47</v>
      </c>
      <c r="J92" s="31">
        <v>0</v>
      </c>
      <c r="K92" s="31">
        <v>0</v>
      </c>
      <c r="L92" s="31">
        <v>0</v>
      </c>
      <c r="M92" s="91" t="e">
        <f t="shared" si="10"/>
        <v>#DIV/0!</v>
      </c>
    </row>
    <row r="93" spans="1:13" ht="31.5" hidden="1">
      <c r="A93" s="29" t="s">
        <v>1689</v>
      </c>
      <c r="B93" s="30" t="s">
        <v>982</v>
      </c>
      <c r="C93" s="31">
        <f t="shared" si="8"/>
        <v>18000</v>
      </c>
      <c r="D93" s="31">
        <v>0</v>
      </c>
      <c r="E93" s="31">
        <v>18000</v>
      </c>
      <c r="F93" s="31">
        <v>0</v>
      </c>
      <c r="G93" s="31">
        <v>0</v>
      </c>
      <c r="H93" s="31">
        <f t="shared" si="9"/>
        <v>13.59</v>
      </c>
      <c r="I93" s="31">
        <v>0</v>
      </c>
      <c r="J93" s="31">
        <v>13.59</v>
      </c>
      <c r="K93" s="31">
        <v>0</v>
      </c>
      <c r="L93" s="31">
        <v>0</v>
      </c>
      <c r="M93" s="91">
        <f t="shared" si="10"/>
        <v>0.0755</v>
      </c>
    </row>
    <row r="94" spans="1:13" ht="14.25" hidden="1">
      <c r="A94" s="29" t="s">
        <v>1019</v>
      </c>
      <c r="B94" s="30" t="s">
        <v>978</v>
      </c>
      <c r="C94" s="31">
        <f t="shared" si="8"/>
        <v>822550</v>
      </c>
      <c r="D94" s="31">
        <v>20550</v>
      </c>
      <c r="E94" s="31">
        <v>796000</v>
      </c>
      <c r="F94" s="31">
        <v>3200</v>
      </c>
      <c r="G94" s="31">
        <v>2800</v>
      </c>
      <c r="H94" s="31">
        <f t="shared" si="9"/>
        <v>853.63</v>
      </c>
      <c r="I94" s="31">
        <v>535.91</v>
      </c>
      <c r="J94" s="31">
        <v>15.48</v>
      </c>
      <c r="K94" s="31">
        <v>251.85</v>
      </c>
      <c r="L94" s="31">
        <v>50.39</v>
      </c>
      <c r="M94" s="91">
        <f t="shared" si="10"/>
        <v>0.10377849370858915</v>
      </c>
    </row>
    <row r="95" spans="1:13" ht="14.25" hidden="1">
      <c r="A95" s="29" t="s">
        <v>1718</v>
      </c>
      <c r="B95" s="30" t="s">
        <v>164</v>
      </c>
      <c r="C95" s="31">
        <f t="shared" si="8"/>
        <v>815550</v>
      </c>
      <c r="D95" s="31">
        <v>19550</v>
      </c>
      <c r="E95" s="31">
        <v>796000</v>
      </c>
      <c r="F95" s="31">
        <v>0</v>
      </c>
      <c r="G95" s="31">
        <v>0</v>
      </c>
      <c r="H95" s="31">
        <f t="shared" si="9"/>
        <v>548.85</v>
      </c>
      <c r="I95" s="31">
        <v>533.37</v>
      </c>
      <c r="J95" s="31">
        <v>15.48</v>
      </c>
      <c r="K95" s="31">
        <v>0</v>
      </c>
      <c r="L95" s="31">
        <v>0</v>
      </c>
      <c r="M95" s="91">
        <f t="shared" si="10"/>
        <v>0.06729814235791798</v>
      </c>
    </row>
    <row r="96" spans="1:13" ht="21" hidden="1">
      <c r="A96" s="29" t="s">
        <v>1910</v>
      </c>
      <c r="B96" s="30" t="s">
        <v>50</v>
      </c>
      <c r="C96" s="31">
        <f t="shared" si="8"/>
        <v>0</v>
      </c>
      <c r="D96" s="31">
        <v>0</v>
      </c>
      <c r="E96" s="31">
        <v>0</v>
      </c>
      <c r="F96" s="31">
        <v>0</v>
      </c>
      <c r="G96" s="31">
        <v>0</v>
      </c>
      <c r="H96" s="31">
        <f t="shared" si="9"/>
        <v>0</v>
      </c>
      <c r="I96" s="31">
        <v>0</v>
      </c>
      <c r="J96" s="31">
        <v>0</v>
      </c>
      <c r="K96" s="31">
        <v>0</v>
      </c>
      <c r="L96" s="31">
        <v>0</v>
      </c>
      <c r="M96" s="91" t="e">
        <f t="shared" si="10"/>
        <v>#DIV/0!</v>
      </c>
    </row>
    <row r="97" spans="1:13" ht="14.25" hidden="1">
      <c r="A97" s="29" t="s">
        <v>167</v>
      </c>
      <c r="B97" s="30" t="s">
        <v>1537</v>
      </c>
      <c r="C97" s="31">
        <f t="shared" si="8"/>
        <v>0</v>
      </c>
      <c r="D97" s="31">
        <v>0</v>
      </c>
      <c r="E97" s="31">
        <v>0</v>
      </c>
      <c r="F97" s="31">
        <v>0</v>
      </c>
      <c r="G97" s="31">
        <v>0</v>
      </c>
      <c r="H97" s="31">
        <f t="shared" si="9"/>
        <v>0</v>
      </c>
      <c r="I97" s="31">
        <v>0</v>
      </c>
      <c r="J97" s="31">
        <v>0</v>
      </c>
      <c r="K97" s="31">
        <v>0</v>
      </c>
      <c r="L97" s="31">
        <v>0</v>
      </c>
      <c r="M97" s="91" t="e">
        <f t="shared" si="10"/>
        <v>#DIV/0!</v>
      </c>
    </row>
    <row r="98" spans="1:13" ht="21" hidden="1">
      <c r="A98" s="29" t="s">
        <v>1722</v>
      </c>
      <c r="B98" s="30" t="s">
        <v>1947</v>
      </c>
      <c r="C98" s="31">
        <f t="shared" si="8"/>
        <v>0</v>
      </c>
      <c r="D98" s="31">
        <v>0</v>
      </c>
      <c r="E98" s="31">
        <v>0</v>
      </c>
      <c r="F98" s="31">
        <v>0</v>
      </c>
      <c r="G98" s="31">
        <v>0</v>
      </c>
      <c r="H98" s="31">
        <f t="shared" si="9"/>
        <v>0</v>
      </c>
      <c r="I98" s="31">
        <v>0</v>
      </c>
      <c r="J98" s="31">
        <v>0</v>
      </c>
      <c r="K98" s="31">
        <v>0</v>
      </c>
      <c r="L98" s="31">
        <v>0</v>
      </c>
      <c r="M98" s="91" t="e">
        <f t="shared" si="10"/>
        <v>#DIV/0!</v>
      </c>
    </row>
    <row r="99" spans="1:13" ht="21" hidden="1">
      <c r="A99" s="29" t="s">
        <v>1488</v>
      </c>
      <c r="B99" s="30" t="s">
        <v>127</v>
      </c>
      <c r="C99" s="31">
        <f t="shared" si="8"/>
        <v>7000</v>
      </c>
      <c r="D99" s="31">
        <v>1000</v>
      </c>
      <c r="E99" s="31">
        <v>0</v>
      </c>
      <c r="F99" s="31">
        <v>3200</v>
      </c>
      <c r="G99" s="31">
        <v>2800</v>
      </c>
      <c r="H99" s="31">
        <f t="shared" si="9"/>
        <v>304.78</v>
      </c>
      <c r="I99" s="31">
        <v>2.54</v>
      </c>
      <c r="J99" s="31">
        <v>0</v>
      </c>
      <c r="K99" s="31">
        <v>251.85</v>
      </c>
      <c r="L99" s="31">
        <v>50.39</v>
      </c>
      <c r="M99" s="91">
        <f t="shared" si="10"/>
        <v>4.353999999999999</v>
      </c>
    </row>
    <row r="100" spans="1:13" ht="21" hidden="1">
      <c r="A100" s="29" t="s">
        <v>1762</v>
      </c>
      <c r="B100" s="30" t="s">
        <v>249</v>
      </c>
      <c r="C100" s="31">
        <f t="shared" si="8"/>
        <v>1000</v>
      </c>
      <c r="D100" s="31">
        <v>1000</v>
      </c>
      <c r="E100" s="31">
        <v>0</v>
      </c>
      <c r="F100" s="31">
        <v>0</v>
      </c>
      <c r="G100" s="31">
        <v>0</v>
      </c>
      <c r="H100" s="31">
        <f t="shared" si="9"/>
        <v>2.54</v>
      </c>
      <c r="I100" s="31">
        <v>2.54</v>
      </c>
      <c r="J100" s="31">
        <v>0</v>
      </c>
      <c r="K100" s="31">
        <v>0</v>
      </c>
      <c r="L100" s="31">
        <v>0</v>
      </c>
      <c r="M100" s="91">
        <f t="shared" si="10"/>
        <v>0.254</v>
      </c>
    </row>
    <row r="101" spans="1:13" ht="21" hidden="1">
      <c r="A101" s="29" t="s">
        <v>1585</v>
      </c>
      <c r="B101" s="30" t="s">
        <v>973</v>
      </c>
      <c r="C101" s="31">
        <f t="shared" si="8"/>
        <v>2800</v>
      </c>
      <c r="D101" s="31">
        <v>0</v>
      </c>
      <c r="E101" s="31">
        <v>0</v>
      </c>
      <c r="F101" s="31">
        <v>0</v>
      </c>
      <c r="G101" s="31">
        <v>2800</v>
      </c>
      <c r="H101" s="31">
        <f t="shared" si="9"/>
        <v>50.39</v>
      </c>
      <c r="I101" s="31">
        <v>0</v>
      </c>
      <c r="J101" s="31">
        <v>0</v>
      </c>
      <c r="K101" s="31">
        <v>0</v>
      </c>
      <c r="L101" s="31">
        <v>50.39</v>
      </c>
      <c r="M101" s="91">
        <f t="shared" si="10"/>
        <v>1.7996428571428573</v>
      </c>
    </row>
    <row r="102" spans="1:13" ht="31.5" hidden="1">
      <c r="A102" s="29" t="s">
        <v>1721</v>
      </c>
      <c r="B102" s="30" t="s">
        <v>117</v>
      </c>
      <c r="C102" s="31">
        <f t="shared" si="8"/>
        <v>3200</v>
      </c>
      <c r="D102" s="31">
        <v>0</v>
      </c>
      <c r="E102" s="31">
        <v>0</v>
      </c>
      <c r="F102" s="31">
        <v>3200</v>
      </c>
      <c r="G102" s="31">
        <v>0</v>
      </c>
      <c r="H102" s="31">
        <f t="shared" si="9"/>
        <v>251.85</v>
      </c>
      <c r="I102" s="31">
        <v>0</v>
      </c>
      <c r="J102" s="31">
        <v>0</v>
      </c>
      <c r="K102" s="31">
        <v>251.85</v>
      </c>
      <c r="L102" s="31">
        <v>0</v>
      </c>
      <c r="M102" s="91">
        <f t="shared" si="10"/>
        <v>7.8703125</v>
      </c>
    </row>
    <row r="103" spans="1:13" ht="21" hidden="1">
      <c r="A103" s="29" t="s">
        <v>1404</v>
      </c>
      <c r="B103" s="30" t="s">
        <v>972</v>
      </c>
      <c r="C103" s="31">
        <f t="shared" si="8"/>
        <v>166200</v>
      </c>
      <c r="D103" s="31">
        <v>21200</v>
      </c>
      <c r="E103" s="31">
        <v>145000</v>
      </c>
      <c r="F103" s="31">
        <v>0</v>
      </c>
      <c r="G103" s="31">
        <v>0</v>
      </c>
      <c r="H103" s="31">
        <f t="shared" si="9"/>
        <v>1405.59</v>
      </c>
      <c r="I103" s="31">
        <v>1710.04</v>
      </c>
      <c r="J103" s="31">
        <v>-304.45</v>
      </c>
      <c r="K103" s="31">
        <v>0</v>
      </c>
      <c r="L103" s="31">
        <v>0</v>
      </c>
      <c r="M103" s="91">
        <f t="shared" si="10"/>
        <v>0.8457220216606498</v>
      </c>
    </row>
    <row r="104" spans="1:13" ht="14.25" hidden="1">
      <c r="A104" s="29" t="s">
        <v>241</v>
      </c>
      <c r="B104" s="30" t="s">
        <v>1573</v>
      </c>
      <c r="C104" s="31">
        <f t="shared" si="8"/>
        <v>166200</v>
      </c>
      <c r="D104" s="31">
        <v>21200</v>
      </c>
      <c r="E104" s="31">
        <v>145000</v>
      </c>
      <c r="F104" s="31">
        <v>0</v>
      </c>
      <c r="G104" s="31">
        <v>0</v>
      </c>
      <c r="H104" s="31">
        <f t="shared" si="9"/>
        <v>1405.59</v>
      </c>
      <c r="I104" s="31">
        <v>1710.04</v>
      </c>
      <c r="J104" s="31">
        <v>-304.45</v>
      </c>
      <c r="K104" s="31">
        <v>0</v>
      </c>
      <c r="L104" s="31">
        <v>0</v>
      </c>
      <c r="M104" s="91">
        <f t="shared" si="10"/>
        <v>0.8457220216606498</v>
      </c>
    </row>
    <row r="105" spans="1:13" ht="14.25" hidden="1">
      <c r="A105" s="29" t="s">
        <v>176</v>
      </c>
      <c r="B105" s="30" t="s">
        <v>1039</v>
      </c>
      <c r="C105" s="31">
        <f t="shared" si="8"/>
        <v>563250</v>
      </c>
      <c r="D105" s="31">
        <v>250</v>
      </c>
      <c r="E105" s="31">
        <v>563000</v>
      </c>
      <c r="F105" s="31">
        <v>0</v>
      </c>
      <c r="G105" s="31">
        <v>0</v>
      </c>
      <c r="H105" s="31">
        <f t="shared" si="9"/>
        <v>-914.01</v>
      </c>
      <c r="I105" s="31">
        <v>-917.42</v>
      </c>
      <c r="J105" s="31">
        <v>3.41</v>
      </c>
      <c r="K105" s="31">
        <v>0</v>
      </c>
      <c r="L105" s="31">
        <v>0</v>
      </c>
      <c r="M105" s="91">
        <f t="shared" si="10"/>
        <v>-0.16227430093209055</v>
      </c>
    </row>
    <row r="106" spans="1:13" ht="14.25" hidden="1">
      <c r="A106" s="29" t="s">
        <v>2089</v>
      </c>
      <c r="B106" s="30" t="s">
        <v>1786</v>
      </c>
      <c r="C106" s="31">
        <f t="shared" si="8"/>
        <v>150</v>
      </c>
      <c r="D106" s="31">
        <v>150</v>
      </c>
      <c r="E106" s="31">
        <v>0</v>
      </c>
      <c r="F106" s="31">
        <v>0</v>
      </c>
      <c r="G106" s="31">
        <v>0</v>
      </c>
      <c r="H106" s="31">
        <f t="shared" si="9"/>
        <v>0.31</v>
      </c>
      <c r="I106" s="31">
        <v>0.31</v>
      </c>
      <c r="J106" s="31">
        <v>0</v>
      </c>
      <c r="K106" s="31">
        <v>0</v>
      </c>
      <c r="L106" s="31">
        <v>0</v>
      </c>
      <c r="M106" s="91">
        <f t="shared" si="10"/>
        <v>0.20666666666666667</v>
      </c>
    </row>
    <row r="107" spans="1:13" ht="14.25" hidden="1">
      <c r="A107" s="29" t="s">
        <v>986</v>
      </c>
      <c r="B107" s="30" t="s">
        <v>2048</v>
      </c>
      <c r="C107" s="31">
        <f t="shared" si="8"/>
        <v>150</v>
      </c>
      <c r="D107" s="31">
        <v>150</v>
      </c>
      <c r="E107" s="31">
        <v>0</v>
      </c>
      <c r="F107" s="31">
        <v>0</v>
      </c>
      <c r="G107" s="31">
        <v>0</v>
      </c>
      <c r="H107" s="31">
        <f t="shared" si="9"/>
        <v>0.31</v>
      </c>
      <c r="I107" s="31">
        <v>0.31</v>
      </c>
      <c r="J107" s="31">
        <v>0</v>
      </c>
      <c r="K107" s="31">
        <v>0</v>
      </c>
      <c r="L107" s="31">
        <v>0</v>
      </c>
      <c r="M107" s="91">
        <f t="shared" si="10"/>
        <v>0.20666666666666667</v>
      </c>
    </row>
    <row r="108" spans="1:13" ht="31.5" hidden="1">
      <c r="A108" s="29" t="s">
        <v>1781</v>
      </c>
      <c r="B108" s="30" t="s">
        <v>92</v>
      </c>
      <c r="C108" s="31">
        <f t="shared" si="8"/>
        <v>100</v>
      </c>
      <c r="D108" s="31">
        <v>100</v>
      </c>
      <c r="E108" s="31">
        <v>0</v>
      </c>
      <c r="F108" s="31">
        <v>0</v>
      </c>
      <c r="G108" s="31">
        <v>0</v>
      </c>
      <c r="H108" s="31">
        <f t="shared" si="9"/>
        <v>85.58</v>
      </c>
      <c r="I108" s="31">
        <v>82.17</v>
      </c>
      <c r="J108" s="31">
        <v>3.41</v>
      </c>
      <c r="K108" s="31">
        <v>0</v>
      </c>
      <c r="L108" s="31">
        <v>0</v>
      </c>
      <c r="M108" s="91">
        <f t="shared" si="10"/>
        <v>85.58</v>
      </c>
    </row>
    <row r="109" spans="1:13" ht="42" hidden="1">
      <c r="A109" s="29" t="s">
        <v>2085</v>
      </c>
      <c r="B109" s="30" t="s">
        <v>1381</v>
      </c>
      <c r="C109" s="31">
        <f t="shared" si="8"/>
        <v>100</v>
      </c>
      <c r="D109" s="31">
        <v>100</v>
      </c>
      <c r="E109" s="31">
        <v>0</v>
      </c>
      <c r="F109" s="31">
        <v>0</v>
      </c>
      <c r="G109" s="31">
        <v>0</v>
      </c>
      <c r="H109" s="31">
        <f t="shared" si="9"/>
        <v>82.17</v>
      </c>
      <c r="I109" s="31">
        <v>82.17</v>
      </c>
      <c r="J109" s="31">
        <v>0</v>
      </c>
      <c r="K109" s="31">
        <v>0</v>
      </c>
      <c r="L109" s="31">
        <v>0</v>
      </c>
      <c r="M109" s="91">
        <f t="shared" si="10"/>
        <v>82.17</v>
      </c>
    </row>
    <row r="110" spans="1:13" ht="42" hidden="1">
      <c r="A110" s="29" t="s">
        <v>1063</v>
      </c>
      <c r="B110" s="30" t="s">
        <v>954</v>
      </c>
      <c r="C110" s="31">
        <f t="shared" si="8"/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f t="shared" si="9"/>
        <v>3.41</v>
      </c>
      <c r="I110" s="31">
        <v>0</v>
      </c>
      <c r="J110" s="31">
        <v>3.41</v>
      </c>
      <c r="K110" s="31">
        <v>0</v>
      </c>
      <c r="L110" s="31">
        <v>0</v>
      </c>
      <c r="M110" s="91" t="e">
        <f t="shared" si="10"/>
        <v>#DIV/0!</v>
      </c>
    </row>
    <row r="111" spans="1:13" ht="14.25" hidden="1">
      <c r="A111" s="29" t="s">
        <v>1957</v>
      </c>
      <c r="B111" s="30" t="s">
        <v>254</v>
      </c>
      <c r="C111" s="31">
        <f t="shared" si="8"/>
        <v>563000</v>
      </c>
      <c r="D111" s="31">
        <v>0</v>
      </c>
      <c r="E111" s="31">
        <v>563000</v>
      </c>
      <c r="F111" s="31">
        <v>0</v>
      </c>
      <c r="G111" s="31">
        <v>0</v>
      </c>
      <c r="H111" s="31">
        <f t="shared" si="9"/>
        <v>-999.9</v>
      </c>
      <c r="I111" s="31">
        <v>-999.9</v>
      </c>
      <c r="J111" s="31">
        <v>0</v>
      </c>
      <c r="K111" s="31">
        <v>0</v>
      </c>
      <c r="L111" s="31">
        <v>0</v>
      </c>
      <c r="M111" s="91">
        <f t="shared" si="10"/>
        <v>-0.17760213143872114</v>
      </c>
    </row>
    <row r="112" spans="1:13" ht="21" hidden="1">
      <c r="A112" s="29" t="s">
        <v>1782</v>
      </c>
      <c r="B112" s="30" t="s">
        <v>1858</v>
      </c>
      <c r="C112" s="31">
        <f t="shared" si="8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f t="shared" si="9"/>
        <v>-999.9</v>
      </c>
      <c r="I112" s="31">
        <v>-999.9</v>
      </c>
      <c r="J112" s="31">
        <v>0</v>
      </c>
      <c r="K112" s="31">
        <v>0</v>
      </c>
      <c r="L112" s="31">
        <v>0</v>
      </c>
      <c r="M112" s="91" t="e">
        <f t="shared" si="10"/>
        <v>#DIV/0!</v>
      </c>
    </row>
    <row r="113" spans="1:13" ht="21" hidden="1">
      <c r="A113" s="29" t="s">
        <v>1928</v>
      </c>
      <c r="B113" s="30" t="s">
        <v>1066</v>
      </c>
      <c r="C113" s="31">
        <f t="shared" si="8"/>
        <v>563000</v>
      </c>
      <c r="D113" s="31">
        <v>0</v>
      </c>
      <c r="E113" s="31">
        <v>563000</v>
      </c>
      <c r="F113" s="31">
        <v>0</v>
      </c>
      <c r="G113" s="31">
        <v>0</v>
      </c>
      <c r="H113" s="31">
        <f t="shared" si="9"/>
        <v>0</v>
      </c>
      <c r="I113" s="31">
        <v>0</v>
      </c>
      <c r="J113" s="31">
        <v>0</v>
      </c>
      <c r="K113" s="31">
        <v>0</v>
      </c>
      <c r="L113" s="31">
        <v>0</v>
      </c>
      <c r="M113" s="91">
        <f t="shared" si="10"/>
        <v>0</v>
      </c>
    </row>
    <row r="114" spans="1:13" ht="21" hidden="1">
      <c r="A114" s="29" t="s">
        <v>1954</v>
      </c>
      <c r="B114" s="30" t="s">
        <v>1361</v>
      </c>
      <c r="C114" s="31">
        <f aca="true" t="shared" si="11" ref="C114:C176">SUM(D114:G114)</f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f aca="true" t="shared" si="12" ref="H114:H176">SUM(I114:L114)</f>
        <v>0</v>
      </c>
      <c r="I114" s="31">
        <v>0</v>
      </c>
      <c r="J114" s="31">
        <v>0</v>
      </c>
      <c r="K114" s="31">
        <v>0</v>
      </c>
      <c r="L114" s="31">
        <v>0</v>
      </c>
      <c r="M114" s="91" t="e">
        <f t="shared" si="10"/>
        <v>#DIV/0!</v>
      </c>
    </row>
    <row r="115" spans="1:13" ht="21" hidden="1">
      <c r="A115" s="29" t="s">
        <v>1954</v>
      </c>
      <c r="B115" s="30" t="s">
        <v>1025</v>
      </c>
      <c r="C115" s="31">
        <f t="shared" si="11"/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f t="shared" si="12"/>
        <v>0</v>
      </c>
      <c r="I115" s="31">
        <v>0</v>
      </c>
      <c r="J115" s="31">
        <v>0</v>
      </c>
      <c r="K115" s="31">
        <v>0</v>
      </c>
      <c r="L115" s="31">
        <v>0</v>
      </c>
      <c r="M115" s="91" t="e">
        <f t="shared" si="10"/>
        <v>#DIV/0!</v>
      </c>
    </row>
    <row r="116" spans="1:13" ht="31.5" hidden="1">
      <c r="A116" s="29" t="s">
        <v>1624</v>
      </c>
      <c r="B116" s="30" t="s">
        <v>1631</v>
      </c>
      <c r="C116" s="31">
        <f t="shared" si="11"/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f t="shared" si="12"/>
        <v>0</v>
      </c>
      <c r="I116" s="31">
        <v>0</v>
      </c>
      <c r="J116" s="31">
        <v>0</v>
      </c>
      <c r="K116" s="31">
        <v>0</v>
      </c>
      <c r="L116" s="31">
        <v>0</v>
      </c>
      <c r="M116" s="91" t="e">
        <f t="shared" si="10"/>
        <v>#DIV/0!</v>
      </c>
    </row>
    <row r="117" spans="1:13" ht="23.25" customHeight="1">
      <c r="A117" s="29" t="s">
        <v>1363</v>
      </c>
      <c r="B117" s="30" t="s">
        <v>1582</v>
      </c>
      <c r="C117" s="31">
        <v>147500</v>
      </c>
      <c r="D117" s="31">
        <v>1672707898.81</v>
      </c>
      <c r="E117" s="31">
        <v>354451925.56</v>
      </c>
      <c r="F117" s="31">
        <v>226653270.49</v>
      </c>
      <c r="G117" s="31">
        <v>19766280.56</v>
      </c>
      <c r="H117" s="31">
        <v>59322.05</v>
      </c>
      <c r="I117" s="31">
        <v>229705462.37</v>
      </c>
      <c r="J117" s="31">
        <v>55622069.03</v>
      </c>
      <c r="K117" s="31">
        <v>29816278.13</v>
      </c>
      <c r="L117" s="31">
        <v>2100127.33</v>
      </c>
      <c r="M117" s="91">
        <f t="shared" si="10"/>
        <v>40.21833898305085</v>
      </c>
    </row>
    <row r="118" spans="1:13" ht="42" hidden="1">
      <c r="A118" s="29" t="s">
        <v>47</v>
      </c>
      <c r="B118" s="30" t="s">
        <v>1703</v>
      </c>
      <c r="C118" s="31">
        <f t="shared" si="11"/>
        <v>4513371</v>
      </c>
      <c r="D118" s="31">
        <v>292000</v>
      </c>
      <c r="E118" s="31">
        <v>4220000</v>
      </c>
      <c r="F118" s="31">
        <v>1371</v>
      </c>
      <c r="G118" s="31">
        <v>0</v>
      </c>
      <c r="H118" s="31">
        <f t="shared" si="12"/>
        <v>0</v>
      </c>
      <c r="I118" s="31">
        <v>0</v>
      </c>
      <c r="J118" s="31">
        <v>0</v>
      </c>
      <c r="K118" s="31">
        <v>0</v>
      </c>
      <c r="L118" s="31">
        <v>0</v>
      </c>
      <c r="M118" s="91">
        <f t="shared" si="10"/>
        <v>0</v>
      </c>
    </row>
    <row r="119" spans="1:13" ht="42" hidden="1">
      <c r="A119" s="29" t="s">
        <v>1975</v>
      </c>
      <c r="B119" s="30" t="s">
        <v>2116</v>
      </c>
      <c r="C119" s="31">
        <f t="shared" si="11"/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f t="shared" si="12"/>
        <v>0</v>
      </c>
      <c r="I119" s="31">
        <v>0</v>
      </c>
      <c r="J119" s="31">
        <v>0</v>
      </c>
      <c r="K119" s="31">
        <v>0</v>
      </c>
      <c r="L119" s="31">
        <v>0</v>
      </c>
      <c r="M119" s="91" t="e">
        <f t="shared" si="10"/>
        <v>#DIV/0!</v>
      </c>
    </row>
    <row r="120" spans="1:13" ht="31.5" hidden="1">
      <c r="A120" s="29" t="s">
        <v>2047</v>
      </c>
      <c r="B120" s="30" t="s">
        <v>1074</v>
      </c>
      <c r="C120" s="31">
        <f t="shared" si="11"/>
        <v>292000</v>
      </c>
      <c r="D120" s="31">
        <v>292000</v>
      </c>
      <c r="E120" s="31">
        <v>0</v>
      </c>
      <c r="F120" s="31">
        <v>0</v>
      </c>
      <c r="G120" s="31">
        <v>0</v>
      </c>
      <c r="H120" s="31">
        <f t="shared" si="12"/>
        <v>0</v>
      </c>
      <c r="I120" s="31">
        <v>0</v>
      </c>
      <c r="J120" s="31">
        <v>0</v>
      </c>
      <c r="K120" s="31">
        <v>0</v>
      </c>
      <c r="L120" s="31">
        <v>0</v>
      </c>
      <c r="M120" s="91">
        <f t="shared" si="10"/>
        <v>0</v>
      </c>
    </row>
    <row r="121" spans="1:13" ht="31.5" hidden="1">
      <c r="A121" s="29" t="s">
        <v>2128</v>
      </c>
      <c r="B121" s="30" t="s">
        <v>1489</v>
      </c>
      <c r="C121" s="31">
        <f t="shared" si="11"/>
        <v>4220000</v>
      </c>
      <c r="D121" s="31">
        <v>0</v>
      </c>
      <c r="E121" s="31">
        <v>4220000</v>
      </c>
      <c r="F121" s="31">
        <v>0</v>
      </c>
      <c r="G121" s="31">
        <v>0</v>
      </c>
      <c r="H121" s="31">
        <f t="shared" si="12"/>
        <v>0</v>
      </c>
      <c r="I121" s="31">
        <v>0</v>
      </c>
      <c r="J121" s="31">
        <v>0</v>
      </c>
      <c r="K121" s="31">
        <v>0</v>
      </c>
      <c r="L121" s="31">
        <v>0</v>
      </c>
      <c r="M121" s="91">
        <f t="shared" si="10"/>
        <v>0</v>
      </c>
    </row>
    <row r="122" spans="1:13" ht="31.5" hidden="1">
      <c r="A122" s="29" t="s">
        <v>122</v>
      </c>
      <c r="B122" s="30" t="s">
        <v>166</v>
      </c>
      <c r="C122" s="31">
        <f t="shared" si="11"/>
        <v>1371</v>
      </c>
      <c r="D122" s="31">
        <v>0</v>
      </c>
      <c r="E122" s="31">
        <v>0</v>
      </c>
      <c r="F122" s="31">
        <v>1371</v>
      </c>
      <c r="G122" s="31">
        <v>0</v>
      </c>
      <c r="H122" s="31">
        <f t="shared" si="12"/>
        <v>0</v>
      </c>
      <c r="I122" s="31">
        <v>0</v>
      </c>
      <c r="J122" s="31">
        <v>0</v>
      </c>
      <c r="K122" s="31">
        <v>0</v>
      </c>
      <c r="L122" s="31">
        <v>0</v>
      </c>
      <c r="M122" s="91">
        <f t="shared" si="10"/>
        <v>0</v>
      </c>
    </row>
    <row r="123" spans="1:13" ht="21" hidden="1">
      <c r="A123" s="29" t="s">
        <v>1095</v>
      </c>
      <c r="B123" s="30" t="s">
        <v>960</v>
      </c>
      <c r="C123" s="31">
        <f t="shared" si="11"/>
        <v>24406.52</v>
      </c>
      <c r="D123" s="31">
        <v>0</v>
      </c>
      <c r="E123" s="31">
        <v>24406.52</v>
      </c>
      <c r="F123" s="31">
        <v>0</v>
      </c>
      <c r="G123" s="31">
        <v>0</v>
      </c>
      <c r="H123" s="31">
        <f t="shared" si="12"/>
        <v>177.3</v>
      </c>
      <c r="I123" s="31">
        <v>0</v>
      </c>
      <c r="J123" s="31">
        <v>177.3</v>
      </c>
      <c r="K123" s="31">
        <v>0</v>
      </c>
      <c r="L123" s="31">
        <v>0</v>
      </c>
      <c r="M123" s="91">
        <f t="shared" si="10"/>
        <v>0.7264452285700707</v>
      </c>
    </row>
    <row r="124" spans="1:13" ht="31.5" hidden="1">
      <c r="A124" s="29" t="s">
        <v>1701</v>
      </c>
      <c r="B124" s="30" t="s">
        <v>22</v>
      </c>
      <c r="C124" s="31">
        <f t="shared" si="11"/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f t="shared" si="12"/>
        <v>0</v>
      </c>
      <c r="I124" s="31">
        <v>0</v>
      </c>
      <c r="J124" s="31">
        <v>0</v>
      </c>
      <c r="K124" s="31">
        <v>0</v>
      </c>
      <c r="L124" s="31">
        <v>0</v>
      </c>
      <c r="M124" s="91" t="e">
        <f t="shared" si="10"/>
        <v>#DIV/0!</v>
      </c>
    </row>
    <row r="125" spans="1:13" ht="21" hidden="1">
      <c r="A125" s="29" t="s">
        <v>1401</v>
      </c>
      <c r="B125" s="30" t="s">
        <v>177</v>
      </c>
      <c r="C125" s="31">
        <f t="shared" si="11"/>
        <v>24406.52</v>
      </c>
      <c r="D125" s="31">
        <v>0</v>
      </c>
      <c r="E125" s="31">
        <v>24406.52</v>
      </c>
      <c r="F125" s="31">
        <v>0</v>
      </c>
      <c r="G125" s="31">
        <v>0</v>
      </c>
      <c r="H125" s="31">
        <f t="shared" si="12"/>
        <v>177.3</v>
      </c>
      <c r="I125" s="31">
        <v>0</v>
      </c>
      <c r="J125" s="31">
        <v>177.3</v>
      </c>
      <c r="K125" s="31">
        <v>0</v>
      </c>
      <c r="L125" s="31">
        <v>0</v>
      </c>
      <c r="M125" s="91">
        <f t="shared" si="10"/>
        <v>0.7264452285700707</v>
      </c>
    </row>
    <row r="126" spans="1:13" ht="14.25" hidden="1">
      <c r="A126" s="29" t="s">
        <v>2131</v>
      </c>
      <c r="B126" s="30" t="s">
        <v>2115</v>
      </c>
      <c r="C126" s="31">
        <f t="shared" si="11"/>
        <v>1967625141.39</v>
      </c>
      <c r="D126" s="31">
        <v>1474471800</v>
      </c>
      <c r="E126" s="31">
        <v>316698902.43</v>
      </c>
      <c r="F126" s="31">
        <v>162566127.95</v>
      </c>
      <c r="G126" s="31">
        <v>13888311.01</v>
      </c>
      <c r="H126" s="31">
        <f t="shared" si="12"/>
        <v>274660316.67</v>
      </c>
      <c r="I126" s="31">
        <v>197673137.23</v>
      </c>
      <c r="J126" s="31">
        <v>52646295.27</v>
      </c>
      <c r="K126" s="31">
        <v>23028117.36</v>
      </c>
      <c r="L126" s="31">
        <v>1312766.81</v>
      </c>
      <c r="M126" s="91">
        <f t="shared" si="10"/>
        <v>13.95897576689685</v>
      </c>
    </row>
    <row r="127" spans="1:13" ht="42" hidden="1">
      <c r="A127" s="29" t="s">
        <v>1450</v>
      </c>
      <c r="B127" s="30" t="s">
        <v>1673</v>
      </c>
      <c r="C127" s="31">
        <f t="shared" si="11"/>
        <v>1320003627</v>
      </c>
      <c r="D127" s="31">
        <v>964974300</v>
      </c>
      <c r="E127" s="31">
        <v>255406775.76</v>
      </c>
      <c r="F127" s="31">
        <v>99614551.24</v>
      </c>
      <c r="G127" s="31">
        <v>8000</v>
      </c>
      <c r="H127" s="31">
        <f t="shared" si="12"/>
        <v>219542455.33000004</v>
      </c>
      <c r="I127" s="31">
        <v>158980467.58</v>
      </c>
      <c r="J127" s="31">
        <v>46321312.89</v>
      </c>
      <c r="K127" s="31">
        <v>14240674.86</v>
      </c>
      <c r="L127" s="31">
        <v>0</v>
      </c>
      <c r="M127" s="91">
        <f t="shared" si="10"/>
        <v>16.631958491580722</v>
      </c>
    </row>
    <row r="128" spans="1:13" ht="14.25" hidden="1">
      <c r="A128" s="29" t="s">
        <v>1464</v>
      </c>
      <c r="B128" s="30" t="s">
        <v>1756</v>
      </c>
      <c r="C128" s="31">
        <f t="shared" si="11"/>
        <v>964974300</v>
      </c>
      <c r="D128" s="31">
        <v>964974300</v>
      </c>
      <c r="E128" s="31">
        <v>0</v>
      </c>
      <c r="F128" s="31">
        <v>0</v>
      </c>
      <c r="G128" s="31">
        <v>0</v>
      </c>
      <c r="H128" s="31">
        <f t="shared" si="12"/>
        <v>158980467.58</v>
      </c>
      <c r="I128" s="31">
        <v>158980467.58</v>
      </c>
      <c r="J128" s="31">
        <v>0</v>
      </c>
      <c r="K128" s="31">
        <v>0</v>
      </c>
      <c r="L128" s="31">
        <v>0</v>
      </c>
      <c r="M128" s="91">
        <f t="shared" si="10"/>
        <v>16.4750986197249</v>
      </c>
    </row>
    <row r="129" spans="1:13" ht="14.25" hidden="1">
      <c r="A129" s="29" t="s">
        <v>1547</v>
      </c>
      <c r="B129" s="30" t="s">
        <v>1509</v>
      </c>
      <c r="C129" s="31">
        <f t="shared" si="11"/>
        <v>3239356.64</v>
      </c>
      <c r="D129" s="31">
        <v>0</v>
      </c>
      <c r="E129" s="31">
        <v>3239356.64</v>
      </c>
      <c r="F129" s="31">
        <v>0</v>
      </c>
      <c r="G129" s="31">
        <v>0</v>
      </c>
      <c r="H129" s="31">
        <f t="shared" si="12"/>
        <v>355986.08</v>
      </c>
      <c r="I129" s="31">
        <v>0</v>
      </c>
      <c r="J129" s="31">
        <v>355986.08</v>
      </c>
      <c r="K129" s="31">
        <v>0</v>
      </c>
      <c r="L129" s="31">
        <v>0</v>
      </c>
      <c r="M129" s="91">
        <f t="shared" si="10"/>
        <v>10.989406834809026</v>
      </c>
    </row>
    <row r="130" spans="1:13" ht="14.25" hidden="1">
      <c r="A130" s="29" t="s">
        <v>1379</v>
      </c>
      <c r="B130" s="30" t="s">
        <v>1354</v>
      </c>
      <c r="C130" s="31">
        <f t="shared" si="11"/>
        <v>159914288.06</v>
      </c>
      <c r="D130" s="31">
        <v>0</v>
      </c>
      <c r="E130" s="31">
        <v>159906288.06</v>
      </c>
      <c r="F130" s="31">
        <v>0</v>
      </c>
      <c r="G130" s="31">
        <v>8000</v>
      </c>
      <c r="H130" s="31">
        <f t="shared" si="12"/>
        <v>31724648.6</v>
      </c>
      <c r="I130" s="31">
        <v>0</v>
      </c>
      <c r="J130" s="31">
        <v>31724648.6</v>
      </c>
      <c r="K130" s="31">
        <v>0</v>
      </c>
      <c r="L130" s="31">
        <v>0</v>
      </c>
      <c r="M130" s="91">
        <f t="shared" si="10"/>
        <v>19.838532869618806</v>
      </c>
    </row>
    <row r="131" spans="1:13" ht="14.25" hidden="1">
      <c r="A131" s="29" t="s">
        <v>1035</v>
      </c>
      <c r="B131" s="30" t="s">
        <v>1575</v>
      </c>
      <c r="C131" s="31">
        <f t="shared" si="11"/>
        <v>191875682.3</v>
      </c>
      <c r="D131" s="31">
        <v>0</v>
      </c>
      <c r="E131" s="31">
        <v>92261131.06</v>
      </c>
      <c r="F131" s="31">
        <v>99614551.24</v>
      </c>
      <c r="G131" s="31">
        <v>0</v>
      </c>
      <c r="H131" s="31">
        <f t="shared" si="12"/>
        <v>28481353.07</v>
      </c>
      <c r="I131" s="31">
        <v>0</v>
      </c>
      <c r="J131" s="31">
        <v>14240678.21</v>
      </c>
      <c r="K131" s="31">
        <v>14240674.86</v>
      </c>
      <c r="L131" s="31">
        <v>0</v>
      </c>
      <c r="M131" s="91">
        <f t="shared" si="10"/>
        <v>14.843649142296755</v>
      </c>
    </row>
    <row r="132" spans="1:13" ht="14.25" hidden="1">
      <c r="A132" s="29" t="s">
        <v>1934</v>
      </c>
      <c r="B132" s="30" t="s">
        <v>1497</v>
      </c>
      <c r="C132" s="31">
        <f t="shared" si="11"/>
        <v>251792855.47</v>
      </c>
      <c r="D132" s="31">
        <v>221019700</v>
      </c>
      <c r="E132" s="31">
        <v>11758872.83</v>
      </c>
      <c r="F132" s="31">
        <v>10922289.63</v>
      </c>
      <c r="G132" s="31">
        <v>8091993.01</v>
      </c>
      <c r="H132" s="31">
        <f t="shared" si="12"/>
        <v>15808526.72</v>
      </c>
      <c r="I132" s="31">
        <v>10411268.71</v>
      </c>
      <c r="J132" s="31">
        <v>1344208.18</v>
      </c>
      <c r="K132" s="31">
        <v>3267273.59</v>
      </c>
      <c r="L132" s="31">
        <v>785776.24</v>
      </c>
      <c r="M132" s="91">
        <f t="shared" si="10"/>
        <v>6.278385735167738</v>
      </c>
    </row>
    <row r="133" spans="1:13" ht="14.25" hidden="1">
      <c r="A133" s="29" t="s">
        <v>1373</v>
      </c>
      <c r="B133" s="30" t="s">
        <v>1604</v>
      </c>
      <c r="C133" s="31">
        <f t="shared" si="11"/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f t="shared" si="12"/>
        <v>0</v>
      </c>
      <c r="I133" s="31">
        <v>0</v>
      </c>
      <c r="J133" s="31">
        <v>0</v>
      </c>
      <c r="K133" s="31">
        <v>0</v>
      </c>
      <c r="L133" s="31">
        <v>0</v>
      </c>
      <c r="M133" s="91" t="e">
        <f t="shared" si="10"/>
        <v>#DIV/0!</v>
      </c>
    </row>
    <row r="134" spans="1:13" ht="51.75" hidden="1">
      <c r="A134" s="29" t="s">
        <v>63</v>
      </c>
      <c r="B134" s="30" t="s">
        <v>2066</v>
      </c>
      <c r="C134" s="31">
        <f t="shared" si="11"/>
        <v>221019700</v>
      </c>
      <c r="D134" s="31">
        <v>221019700</v>
      </c>
      <c r="E134" s="31">
        <v>0</v>
      </c>
      <c r="F134" s="31">
        <v>0</v>
      </c>
      <c r="G134" s="31">
        <v>0</v>
      </c>
      <c r="H134" s="31">
        <f t="shared" si="12"/>
        <v>10411268.71</v>
      </c>
      <c r="I134" s="31">
        <v>10411268.71</v>
      </c>
      <c r="J134" s="31">
        <v>0</v>
      </c>
      <c r="K134" s="31">
        <v>0</v>
      </c>
      <c r="L134" s="31">
        <v>0</v>
      </c>
      <c r="M134" s="91">
        <f t="shared" si="10"/>
        <v>4.710561416018573</v>
      </c>
    </row>
    <row r="135" spans="1:13" ht="51.75" hidden="1">
      <c r="A135" s="29" t="s">
        <v>1915</v>
      </c>
      <c r="B135" s="30" t="s">
        <v>1834</v>
      </c>
      <c r="C135" s="31">
        <f t="shared" si="11"/>
        <v>11758872.83</v>
      </c>
      <c r="D135" s="31">
        <v>0</v>
      </c>
      <c r="E135" s="31">
        <v>11758872.83</v>
      </c>
      <c r="F135" s="31">
        <v>0</v>
      </c>
      <c r="G135" s="31">
        <v>0</v>
      </c>
      <c r="H135" s="31">
        <f t="shared" si="12"/>
        <v>1344208.18</v>
      </c>
      <c r="I135" s="31">
        <v>0</v>
      </c>
      <c r="J135" s="31">
        <v>1344208.18</v>
      </c>
      <c r="K135" s="31">
        <v>0</v>
      </c>
      <c r="L135" s="31">
        <v>0</v>
      </c>
      <c r="M135" s="91">
        <f aca="true" t="shared" si="13" ref="M135:M197">H135/C135*100</f>
        <v>11.431437344662566</v>
      </c>
    </row>
    <row r="136" spans="1:13" ht="51.75" hidden="1">
      <c r="A136" s="29" t="s">
        <v>1481</v>
      </c>
      <c r="B136" s="30" t="s">
        <v>129</v>
      </c>
      <c r="C136" s="31">
        <f t="shared" si="11"/>
        <v>8091993.01</v>
      </c>
      <c r="D136" s="31">
        <v>0</v>
      </c>
      <c r="E136" s="31">
        <v>0</v>
      </c>
      <c r="F136" s="31">
        <v>0</v>
      </c>
      <c r="G136" s="31">
        <v>8091993.01</v>
      </c>
      <c r="H136" s="31">
        <f t="shared" si="12"/>
        <v>785776.24</v>
      </c>
      <c r="I136" s="31">
        <v>0</v>
      </c>
      <c r="J136" s="31">
        <v>0</v>
      </c>
      <c r="K136" s="31">
        <v>0</v>
      </c>
      <c r="L136" s="31">
        <v>785776.24</v>
      </c>
      <c r="M136" s="91">
        <f t="shared" si="13"/>
        <v>9.71054027146274</v>
      </c>
    </row>
    <row r="137" spans="1:13" ht="51.75" hidden="1">
      <c r="A137" s="29" t="s">
        <v>996</v>
      </c>
      <c r="B137" s="30" t="s">
        <v>1627</v>
      </c>
      <c r="C137" s="31">
        <f t="shared" si="11"/>
        <v>10922289.63</v>
      </c>
      <c r="D137" s="31">
        <v>0</v>
      </c>
      <c r="E137" s="31">
        <v>0</v>
      </c>
      <c r="F137" s="31">
        <v>10922289.63</v>
      </c>
      <c r="G137" s="31">
        <v>0</v>
      </c>
      <c r="H137" s="31">
        <f t="shared" si="12"/>
        <v>3267273.59</v>
      </c>
      <c r="I137" s="31">
        <v>0</v>
      </c>
      <c r="J137" s="31">
        <v>0</v>
      </c>
      <c r="K137" s="31">
        <v>3267273.59</v>
      </c>
      <c r="L137" s="31">
        <v>0</v>
      </c>
      <c r="M137" s="91">
        <f t="shared" si="13"/>
        <v>29.913815698732755</v>
      </c>
    </row>
    <row r="138" spans="1:13" ht="31.5" hidden="1">
      <c r="A138" s="29" t="s">
        <v>188</v>
      </c>
      <c r="B138" s="30" t="s">
        <v>703</v>
      </c>
      <c r="C138" s="31">
        <f t="shared" si="11"/>
        <v>20400</v>
      </c>
      <c r="D138" s="31">
        <v>0</v>
      </c>
      <c r="E138" s="31">
        <v>0</v>
      </c>
      <c r="F138" s="31">
        <v>20400</v>
      </c>
      <c r="G138" s="31">
        <v>0</v>
      </c>
      <c r="H138" s="31">
        <f t="shared" si="12"/>
        <v>0</v>
      </c>
      <c r="I138" s="31">
        <v>0</v>
      </c>
      <c r="J138" s="31">
        <v>0</v>
      </c>
      <c r="K138" s="31">
        <v>0</v>
      </c>
      <c r="L138" s="31">
        <v>0</v>
      </c>
      <c r="M138" s="91">
        <f t="shared" si="13"/>
        <v>0</v>
      </c>
    </row>
    <row r="139" spans="1:13" ht="42" hidden="1">
      <c r="A139" s="29" t="s">
        <v>1660</v>
      </c>
      <c r="B139" s="30" t="s">
        <v>9</v>
      </c>
      <c r="C139" s="31">
        <f t="shared" si="11"/>
        <v>20400</v>
      </c>
      <c r="D139" s="31">
        <v>0</v>
      </c>
      <c r="E139" s="31">
        <v>0</v>
      </c>
      <c r="F139" s="31">
        <v>20400</v>
      </c>
      <c r="G139" s="31">
        <v>0</v>
      </c>
      <c r="H139" s="31">
        <f t="shared" si="12"/>
        <v>0</v>
      </c>
      <c r="I139" s="31">
        <v>0</v>
      </c>
      <c r="J139" s="31">
        <v>0</v>
      </c>
      <c r="K139" s="31">
        <v>0</v>
      </c>
      <c r="L139" s="31">
        <v>0</v>
      </c>
      <c r="M139" s="91">
        <f t="shared" si="13"/>
        <v>0</v>
      </c>
    </row>
    <row r="140" spans="1:13" ht="14.25" hidden="1">
      <c r="A140" s="29" t="s">
        <v>1049</v>
      </c>
      <c r="B140" s="30" t="s">
        <v>1925</v>
      </c>
      <c r="C140" s="31">
        <f t="shared" si="11"/>
        <v>155538912.07999998</v>
      </c>
      <c r="D140" s="31">
        <v>116562800</v>
      </c>
      <c r="E140" s="31">
        <v>16870373</v>
      </c>
      <c r="F140" s="31">
        <v>17060021.08</v>
      </c>
      <c r="G140" s="31">
        <v>5045718</v>
      </c>
      <c r="H140" s="31">
        <f t="shared" si="12"/>
        <v>18135046.880000003</v>
      </c>
      <c r="I140" s="31">
        <v>14214867.93</v>
      </c>
      <c r="J140" s="31">
        <v>1607879.05</v>
      </c>
      <c r="K140" s="31">
        <v>1937292.71</v>
      </c>
      <c r="L140" s="31">
        <v>375007.19</v>
      </c>
      <c r="M140" s="91">
        <f t="shared" si="13"/>
        <v>11.659491915870165</v>
      </c>
    </row>
    <row r="141" spans="1:13" ht="51.75" hidden="1">
      <c r="A141" s="29" t="s">
        <v>1502</v>
      </c>
      <c r="B141" s="30" t="s">
        <v>1413</v>
      </c>
      <c r="C141" s="31">
        <f t="shared" si="11"/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f t="shared" si="12"/>
        <v>0</v>
      </c>
      <c r="I141" s="31">
        <v>0</v>
      </c>
      <c r="J141" s="31">
        <v>0</v>
      </c>
      <c r="K141" s="31">
        <v>0</v>
      </c>
      <c r="L141" s="31">
        <v>0</v>
      </c>
      <c r="M141" s="91" t="e">
        <f t="shared" si="13"/>
        <v>#DIV/0!</v>
      </c>
    </row>
    <row r="142" spans="1:13" ht="42" hidden="1">
      <c r="A142" s="29" t="s">
        <v>2084</v>
      </c>
      <c r="B142" s="30" t="s">
        <v>1840</v>
      </c>
      <c r="C142" s="31">
        <f t="shared" si="11"/>
        <v>116562800</v>
      </c>
      <c r="D142" s="31">
        <v>116562800</v>
      </c>
      <c r="E142" s="31">
        <v>0</v>
      </c>
      <c r="F142" s="31">
        <v>0</v>
      </c>
      <c r="G142" s="31">
        <v>0</v>
      </c>
      <c r="H142" s="31">
        <f t="shared" si="12"/>
        <v>14214867.93</v>
      </c>
      <c r="I142" s="31">
        <v>14214867.93</v>
      </c>
      <c r="J142" s="31">
        <v>0</v>
      </c>
      <c r="K142" s="31">
        <v>0</v>
      </c>
      <c r="L142" s="31">
        <v>0</v>
      </c>
      <c r="M142" s="91">
        <f t="shared" si="13"/>
        <v>12.195029572041852</v>
      </c>
    </row>
    <row r="143" spans="1:13" ht="42" hidden="1">
      <c r="A143" s="29" t="s">
        <v>268</v>
      </c>
      <c r="B143" s="30" t="s">
        <v>116</v>
      </c>
      <c r="C143" s="31">
        <f t="shared" si="11"/>
        <v>16870373</v>
      </c>
      <c r="D143" s="31">
        <v>0</v>
      </c>
      <c r="E143" s="31">
        <v>16870373</v>
      </c>
      <c r="F143" s="31">
        <v>0</v>
      </c>
      <c r="G143" s="31">
        <v>0</v>
      </c>
      <c r="H143" s="31">
        <f t="shared" si="12"/>
        <v>1607879.05</v>
      </c>
      <c r="I143" s="31">
        <v>0</v>
      </c>
      <c r="J143" s="31">
        <v>1607879.05</v>
      </c>
      <c r="K143" s="31">
        <v>0</v>
      </c>
      <c r="L143" s="31">
        <v>0</v>
      </c>
      <c r="M143" s="91">
        <f t="shared" si="13"/>
        <v>9.530785418911604</v>
      </c>
    </row>
    <row r="144" spans="1:13" ht="42" hidden="1">
      <c r="A144" s="29" t="s">
        <v>1603</v>
      </c>
      <c r="B144" s="30" t="s">
        <v>6</v>
      </c>
      <c r="C144" s="31">
        <f t="shared" si="11"/>
        <v>5045718</v>
      </c>
      <c r="D144" s="31">
        <v>0</v>
      </c>
      <c r="E144" s="31">
        <v>0</v>
      </c>
      <c r="F144" s="31">
        <v>0</v>
      </c>
      <c r="G144" s="31">
        <v>5045718</v>
      </c>
      <c r="H144" s="31">
        <f t="shared" si="12"/>
        <v>375007.19</v>
      </c>
      <c r="I144" s="31">
        <v>0</v>
      </c>
      <c r="J144" s="31">
        <v>0</v>
      </c>
      <c r="K144" s="31">
        <v>0</v>
      </c>
      <c r="L144" s="31">
        <v>375007.19</v>
      </c>
      <c r="M144" s="91">
        <f t="shared" si="13"/>
        <v>7.432186856261092</v>
      </c>
    </row>
    <row r="145" spans="1:13" ht="42" hidden="1">
      <c r="A145" s="29" t="s">
        <v>1545</v>
      </c>
      <c r="B145" s="30" t="s">
        <v>1386</v>
      </c>
      <c r="C145" s="31">
        <f t="shared" si="11"/>
        <v>17060021.08</v>
      </c>
      <c r="D145" s="31">
        <v>0</v>
      </c>
      <c r="E145" s="31">
        <v>0</v>
      </c>
      <c r="F145" s="31">
        <v>17060021.08</v>
      </c>
      <c r="G145" s="31">
        <v>0</v>
      </c>
      <c r="H145" s="31">
        <f t="shared" si="12"/>
        <v>1937292.71</v>
      </c>
      <c r="I145" s="31">
        <v>0</v>
      </c>
      <c r="J145" s="31">
        <v>0</v>
      </c>
      <c r="K145" s="31">
        <v>1937292.71</v>
      </c>
      <c r="L145" s="31">
        <v>0</v>
      </c>
      <c r="M145" s="91">
        <f t="shared" si="13"/>
        <v>11.355746284927804</v>
      </c>
    </row>
    <row r="146" spans="1:13" ht="31.5" hidden="1">
      <c r="A146" s="29" t="s">
        <v>1942</v>
      </c>
      <c r="B146" s="30" t="s">
        <v>957</v>
      </c>
      <c r="C146" s="31">
        <f t="shared" si="11"/>
        <v>240269346.84</v>
      </c>
      <c r="D146" s="31">
        <v>171915000</v>
      </c>
      <c r="E146" s="31">
        <v>32662880.84</v>
      </c>
      <c r="F146" s="31">
        <v>34948866</v>
      </c>
      <c r="G146" s="31">
        <v>742600</v>
      </c>
      <c r="H146" s="31">
        <f t="shared" si="12"/>
        <v>21174287.74</v>
      </c>
      <c r="I146" s="31">
        <v>14066533.01</v>
      </c>
      <c r="J146" s="31">
        <v>3372895.15</v>
      </c>
      <c r="K146" s="31">
        <v>3582876.2</v>
      </c>
      <c r="L146" s="31">
        <v>151983.38</v>
      </c>
      <c r="M146" s="91">
        <f t="shared" si="13"/>
        <v>8.812729554761042</v>
      </c>
    </row>
    <row r="147" spans="1:13" ht="31.5" hidden="1">
      <c r="A147" s="29" t="s">
        <v>1817</v>
      </c>
      <c r="B147" s="30" t="s">
        <v>23</v>
      </c>
      <c r="C147" s="31">
        <f t="shared" si="11"/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f t="shared" si="12"/>
        <v>0</v>
      </c>
      <c r="I147" s="31">
        <v>0</v>
      </c>
      <c r="J147" s="31">
        <v>0</v>
      </c>
      <c r="K147" s="31">
        <v>0</v>
      </c>
      <c r="L147" s="31">
        <v>0</v>
      </c>
      <c r="M147" s="91" t="e">
        <f t="shared" si="13"/>
        <v>#DIV/0!</v>
      </c>
    </row>
    <row r="148" spans="1:13" ht="21" hidden="1">
      <c r="A148" s="29" t="s">
        <v>953</v>
      </c>
      <c r="B148" s="30" t="s">
        <v>1499</v>
      </c>
      <c r="C148" s="31">
        <f t="shared" si="11"/>
        <v>171915000</v>
      </c>
      <c r="D148" s="31">
        <v>171915000</v>
      </c>
      <c r="E148" s="31">
        <v>0</v>
      </c>
      <c r="F148" s="31">
        <v>0</v>
      </c>
      <c r="G148" s="31">
        <v>0</v>
      </c>
      <c r="H148" s="31">
        <f t="shared" si="12"/>
        <v>14066533.01</v>
      </c>
      <c r="I148" s="31">
        <v>14066533.01</v>
      </c>
      <c r="J148" s="31">
        <v>0</v>
      </c>
      <c r="K148" s="31">
        <v>0</v>
      </c>
      <c r="L148" s="31">
        <v>0</v>
      </c>
      <c r="M148" s="91">
        <f t="shared" si="13"/>
        <v>8.182260425210133</v>
      </c>
    </row>
    <row r="149" spans="1:13" ht="21" hidden="1">
      <c r="A149" s="29" t="s">
        <v>1513</v>
      </c>
      <c r="B149" s="30" t="s">
        <v>1006</v>
      </c>
      <c r="C149" s="31">
        <f t="shared" si="11"/>
        <v>32662880.84</v>
      </c>
      <c r="D149" s="31">
        <v>0</v>
      </c>
      <c r="E149" s="31">
        <v>32662880.84</v>
      </c>
      <c r="F149" s="31">
        <v>0</v>
      </c>
      <c r="G149" s="31">
        <v>0</v>
      </c>
      <c r="H149" s="31">
        <f t="shared" si="12"/>
        <v>3372895.15</v>
      </c>
      <c r="I149" s="31">
        <v>0</v>
      </c>
      <c r="J149" s="31">
        <v>3372895.15</v>
      </c>
      <c r="K149" s="31">
        <v>0</v>
      </c>
      <c r="L149" s="31">
        <v>0</v>
      </c>
      <c r="M149" s="91">
        <f t="shared" si="13"/>
        <v>10.32638598696244</v>
      </c>
    </row>
    <row r="150" spans="1:13" ht="21" hidden="1">
      <c r="A150" s="29" t="s">
        <v>1579</v>
      </c>
      <c r="B150" s="30" t="s">
        <v>1802</v>
      </c>
      <c r="C150" s="31">
        <f t="shared" si="11"/>
        <v>742600</v>
      </c>
      <c r="D150" s="31">
        <v>0</v>
      </c>
      <c r="E150" s="31">
        <v>0</v>
      </c>
      <c r="F150" s="31">
        <v>0</v>
      </c>
      <c r="G150" s="31">
        <v>742600</v>
      </c>
      <c r="H150" s="31">
        <f t="shared" si="12"/>
        <v>151983.38</v>
      </c>
      <c r="I150" s="31">
        <v>0</v>
      </c>
      <c r="J150" s="31">
        <v>0</v>
      </c>
      <c r="K150" s="31">
        <v>0</v>
      </c>
      <c r="L150" s="31">
        <v>151983.38</v>
      </c>
      <c r="M150" s="91">
        <f t="shared" si="13"/>
        <v>20.466385671963373</v>
      </c>
    </row>
    <row r="151" spans="1:13" ht="21" hidden="1">
      <c r="A151" s="29" t="s">
        <v>1760</v>
      </c>
      <c r="B151" s="30" t="s">
        <v>51</v>
      </c>
      <c r="C151" s="31">
        <f t="shared" si="11"/>
        <v>34948866</v>
      </c>
      <c r="D151" s="31">
        <v>0</v>
      </c>
      <c r="E151" s="31">
        <v>0</v>
      </c>
      <c r="F151" s="31">
        <v>34948866</v>
      </c>
      <c r="G151" s="31">
        <v>0</v>
      </c>
      <c r="H151" s="31">
        <f t="shared" si="12"/>
        <v>3582876.2</v>
      </c>
      <c r="I151" s="31">
        <v>0</v>
      </c>
      <c r="J151" s="31">
        <v>0</v>
      </c>
      <c r="K151" s="31">
        <v>3582876.2</v>
      </c>
      <c r="L151" s="31">
        <v>0</v>
      </c>
      <c r="M151" s="91">
        <f t="shared" si="13"/>
        <v>10.251766681070567</v>
      </c>
    </row>
    <row r="152" spans="1:13" ht="31.5" hidden="1">
      <c r="A152" s="29" t="s">
        <v>1987</v>
      </c>
      <c r="B152" s="30" t="s">
        <v>1799</v>
      </c>
      <c r="C152" s="31">
        <f t="shared" si="11"/>
        <v>933000</v>
      </c>
      <c r="D152" s="31">
        <v>932000</v>
      </c>
      <c r="E152" s="31">
        <v>0</v>
      </c>
      <c r="F152" s="31">
        <v>0</v>
      </c>
      <c r="G152" s="31">
        <v>1000</v>
      </c>
      <c r="H152" s="31">
        <f t="shared" si="12"/>
        <v>108222.45999999999</v>
      </c>
      <c r="I152" s="31">
        <v>107964.51</v>
      </c>
      <c r="J152" s="31">
        <v>0</v>
      </c>
      <c r="K152" s="31">
        <v>0</v>
      </c>
      <c r="L152" s="31">
        <v>257.95</v>
      </c>
      <c r="M152" s="91">
        <f t="shared" si="13"/>
        <v>11.599406216505894</v>
      </c>
    </row>
    <row r="153" spans="1:13" ht="31.5" hidden="1">
      <c r="A153" s="29" t="s">
        <v>1846</v>
      </c>
      <c r="B153" s="30" t="s">
        <v>1968</v>
      </c>
      <c r="C153" s="31">
        <f t="shared" si="11"/>
        <v>933000</v>
      </c>
      <c r="D153" s="31">
        <v>932000</v>
      </c>
      <c r="E153" s="31">
        <v>0</v>
      </c>
      <c r="F153" s="31">
        <v>0</v>
      </c>
      <c r="G153" s="31">
        <v>1000</v>
      </c>
      <c r="H153" s="31">
        <f t="shared" si="12"/>
        <v>108222.45999999999</v>
      </c>
      <c r="I153" s="31">
        <v>107964.51</v>
      </c>
      <c r="J153" s="31">
        <v>0</v>
      </c>
      <c r="K153" s="31">
        <v>0</v>
      </c>
      <c r="L153" s="31">
        <v>257.95</v>
      </c>
      <c r="M153" s="91">
        <f t="shared" si="13"/>
        <v>11.599406216505894</v>
      </c>
    </row>
    <row r="154" spans="1:13" ht="14.25" hidden="1">
      <c r="A154" s="29" t="s">
        <v>1780</v>
      </c>
      <c r="B154" s="30" t="s">
        <v>139</v>
      </c>
      <c r="C154" s="31">
        <f t="shared" si="11"/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f t="shared" si="12"/>
        <v>0</v>
      </c>
      <c r="I154" s="31">
        <v>0</v>
      </c>
      <c r="J154" s="31">
        <v>0</v>
      </c>
      <c r="K154" s="31">
        <v>0</v>
      </c>
      <c r="L154" s="31">
        <v>0</v>
      </c>
      <c r="M154" s="91" t="e">
        <f t="shared" si="13"/>
        <v>#DIV/0!</v>
      </c>
    </row>
    <row r="155" spans="1:13" ht="14.25" hidden="1">
      <c r="A155" s="29" t="s">
        <v>1463</v>
      </c>
      <c r="B155" s="30" t="s">
        <v>1877</v>
      </c>
      <c r="C155" s="31">
        <f t="shared" si="11"/>
        <v>932000</v>
      </c>
      <c r="D155" s="31">
        <v>932000</v>
      </c>
      <c r="E155" s="31">
        <v>0</v>
      </c>
      <c r="F155" s="31">
        <v>0</v>
      </c>
      <c r="G155" s="31">
        <v>0</v>
      </c>
      <c r="H155" s="31">
        <f t="shared" si="12"/>
        <v>107964.51</v>
      </c>
      <c r="I155" s="31">
        <v>107964.51</v>
      </c>
      <c r="J155" s="31">
        <v>0</v>
      </c>
      <c r="K155" s="31">
        <v>0</v>
      </c>
      <c r="L155" s="31">
        <v>0</v>
      </c>
      <c r="M155" s="91">
        <f t="shared" si="13"/>
        <v>11.584174892703862</v>
      </c>
    </row>
    <row r="156" spans="1:13" ht="14.25" hidden="1">
      <c r="A156" s="29" t="s">
        <v>1396</v>
      </c>
      <c r="B156" s="30" t="s">
        <v>56</v>
      </c>
      <c r="C156" s="31">
        <f t="shared" si="11"/>
        <v>1000</v>
      </c>
      <c r="D156" s="31">
        <v>0</v>
      </c>
      <c r="E156" s="31">
        <v>0</v>
      </c>
      <c r="F156" s="31">
        <v>0</v>
      </c>
      <c r="G156" s="31">
        <v>1000</v>
      </c>
      <c r="H156" s="31">
        <f t="shared" si="12"/>
        <v>257.95</v>
      </c>
      <c r="I156" s="31">
        <v>0</v>
      </c>
      <c r="J156" s="31">
        <v>0</v>
      </c>
      <c r="K156" s="31">
        <v>0</v>
      </c>
      <c r="L156" s="31">
        <v>257.95</v>
      </c>
      <c r="M156" s="91">
        <f t="shared" si="13"/>
        <v>25.795</v>
      </c>
    </row>
    <row r="157" spans="1:13" ht="21" hidden="1">
      <c r="A157" s="29" t="s">
        <v>1052</v>
      </c>
      <c r="B157" s="30" t="s">
        <v>21</v>
      </c>
      <c r="C157" s="31">
        <f t="shared" si="11"/>
        <v>17923490</v>
      </c>
      <c r="D157" s="31">
        <v>12131000</v>
      </c>
      <c r="E157" s="31">
        <v>3147490</v>
      </c>
      <c r="F157" s="31">
        <v>2595000</v>
      </c>
      <c r="G157" s="31">
        <v>50000</v>
      </c>
      <c r="H157" s="31">
        <f t="shared" si="12"/>
        <v>2467763.1</v>
      </c>
      <c r="I157" s="31">
        <v>2203802</v>
      </c>
      <c r="J157" s="31">
        <v>248285.1</v>
      </c>
      <c r="K157" s="31">
        <v>15676</v>
      </c>
      <c r="L157" s="31">
        <v>0</v>
      </c>
      <c r="M157" s="91">
        <f t="shared" si="13"/>
        <v>13.76831800056797</v>
      </c>
    </row>
    <row r="158" spans="1:13" ht="31.5" hidden="1">
      <c r="A158" s="29" t="s">
        <v>1988</v>
      </c>
      <c r="B158" s="30" t="s">
        <v>1755</v>
      </c>
      <c r="C158" s="31">
        <f t="shared" si="11"/>
        <v>17923490</v>
      </c>
      <c r="D158" s="31">
        <v>12131000</v>
      </c>
      <c r="E158" s="31">
        <v>3147490</v>
      </c>
      <c r="F158" s="31">
        <v>2595000</v>
      </c>
      <c r="G158" s="31">
        <v>50000</v>
      </c>
      <c r="H158" s="31">
        <f t="shared" si="12"/>
        <v>2467763.1</v>
      </c>
      <c r="I158" s="31">
        <v>2203802</v>
      </c>
      <c r="J158" s="31">
        <v>248285.1</v>
      </c>
      <c r="K158" s="31">
        <v>15676</v>
      </c>
      <c r="L158" s="31">
        <v>0</v>
      </c>
      <c r="M158" s="91">
        <f t="shared" si="13"/>
        <v>13.76831800056797</v>
      </c>
    </row>
    <row r="159" spans="1:13" ht="31.5" hidden="1">
      <c r="A159" s="29" t="s">
        <v>2088</v>
      </c>
      <c r="B159" s="30" t="s">
        <v>1926</v>
      </c>
      <c r="C159" s="31">
        <f t="shared" si="11"/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f t="shared" si="12"/>
        <v>0</v>
      </c>
      <c r="I159" s="31">
        <v>0</v>
      </c>
      <c r="J159" s="31">
        <v>0</v>
      </c>
      <c r="K159" s="31">
        <v>0</v>
      </c>
      <c r="L159" s="31">
        <v>0</v>
      </c>
      <c r="M159" s="91" t="e">
        <f t="shared" si="13"/>
        <v>#DIV/0!</v>
      </c>
    </row>
    <row r="160" spans="1:13" ht="31.5" hidden="1">
      <c r="A160" s="29" t="s">
        <v>104</v>
      </c>
      <c r="B160" s="30" t="s">
        <v>1415</v>
      </c>
      <c r="C160" s="31">
        <f t="shared" si="11"/>
        <v>12131000</v>
      </c>
      <c r="D160" s="31">
        <v>12131000</v>
      </c>
      <c r="E160" s="31">
        <v>0</v>
      </c>
      <c r="F160" s="31">
        <v>0</v>
      </c>
      <c r="G160" s="31">
        <v>0</v>
      </c>
      <c r="H160" s="31">
        <f t="shared" si="12"/>
        <v>2203802</v>
      </c>
      <c r="I160" s="31">
        <v>2203802</v>
      </c>
      <c r="J160" s="31">
        <v>0</v>
      </c>
      <c r="K160" s="31">
        <v>0</v>
      </c>
      <c r="L160" s="31">
        <v>0</v>
      </c>
      <c r="M160" s="91">
        <f t="shared" si="13"/>
        <v>18.166696892259502</v>
      </c>
    </row>
    <row r="161" spans="1:13" ht="31.5" hidden="1">
      <c r="A161" s="29" t="s">
        <v>100</v>
      </c>
      <c r="B161" s="30" t="s">
        <v>2076</v>
      </c>
      <c r="C161" s="31">
        <f t="shared" si="11"/>
        <v>3147490</v>
      </c>
      <c r="D161" s="31">
        <v>0</v>
      </c>
      <c r="E161" s="31">
        <v>3147490</v>
      </c>
      <c r="F161" s="31">
        <v>0</v>
      </c>
      <c r="G161" s="31">
        <v>0</v>
      </c>
      <c r="H161" s="31">
        <f t="shared" si="12"/>
        <v>248285.1</v>
      </c>
      <c r="I161" s="31">
        <v>0</v>
      </c>
      <c r="J161" s="31">
        <v>248285.1</v>
      </c>
      <c r="K161" s="31">
        <v>0</v>
      </c>
      <c r="L161" s="31">
        <v>0</v>
      </c>
      <c r="M161" s="91">
        <f t="shared" si="13"/>
        <v>7.888352306123291</v>
      </c>
    </row>
    <row r="162" spans="1:13" ht="31.5" hidden="1">
      <c r="A162" s="29" t="s">
        <v>1865</v>
      </c>
      <c r="B162" s="30" t="s">
        <v>1696</v>
      </c>
      <c r="C162" s="31">
        <f t="shared" si="11"/>
        <v>50000</v>
      </c>
      <c r="D162" s="31">
        <v>0</v>
      </c>
      <c r="E162" s="31">
        <v>0</v>
      </c>
      <c r="F162" s="31">
        <v>0</v>
      </c>
      <c r="G162" s="31">
        <v>50000</v>
      </c>
      <c r="H162" s="31">
        <f t="shared" si="12"/>
        <v>0</v>
      </c>
      <c r="I162" s="31">
        <v>0</v>
      </c>
      <c r="J162" s="31">
        <v>0</v>
      </c>
      <c r="K162" s="31">
        <v>0</v>
      </c>
      <c r="L162" s="31">
        <v>0</v>
      </c>
      <c r="M162" s="91">
        <f t="shared" si="13"/>
        <v>0</v>
      </c>
    </row>
    <row r="163" spans="1:13" ht="31.5" hidden="1">
      <c r="A163" s="29" t="s">
        <v>687</v>
      </c>
      <c r="B163" s="30" t="s">
        <v>1949</v>
      </c>
      <c r="C163" s="31">
        <f t="shared" si="11"/>
        <v>2595000</v>
      </c>
      <c r="D163" s="31">
        <v>0</v>
      </c>
      <c r="E163" s="31">
        <v>0</v>
      </c>
      <c r="F163" s="31">
        <v>2595000</v>
      </c>
      <c r="G163" s="31">
        <v>0</v>
      </c>
      <c r="H163" s="31">
        <f t="shared" si="12"/>
        <v>15676</v>
      </c>
      <c r="I163" s="31">
        <v>0</v>
      </c>
      <c r="J163" s="31">
        <v>0</v>
      </c>
      <c r="K163" s="31">
        <v>15676</v>
      </c>
      <c r="L163" s="31">
        <v>0</v>
      </c>
      <c r="M163" s="91">
        <f t="shared" si="13"/>
        <v>0.6040847784200385</v>
      </c>
    </row>
    <row r="164" spans="1:13" ht="14.25" hidden="1">
      <c r="A164" s="29" t="s">
        <v>1809</v>
      </c>
      <c r="B164" s="30" t="s">
        <v>2016</v>
      </c>
      <c r="C164" s="31">
        <f t="shared" si="11"/>
        <v>282559966.51000005</v>
      </c>
      <c r="D164" s="31">
        <v>184881098.81</v>
      </c>
      <c r="E164" s="31">
        <v>30361126.61</v>
      </c>
      <c r="F164" s="31">
        <v>61490771.54</v>
      </c>
      <c r="G164" s="31">
        <v>5826969.55</v>
      </c>
      <c r="H164" s="31">
        <f t="shared" si="12"/>
        <v>40007457.33</v>
      </c>
      <c r="I164" s="31">
        <v>29720558.63</v>
      </c>
      <c r="J164" s="31">
        <v>2727311.36</v>
      </c>
      <c r="K164" s="31">
        <v>6772484.77</v>
      </c>
      <c r="L164" s="31">
        <v>787102.57</v>
      </c>
      <c r="M164" s="91">
        <f t="shared" si="13"/>
        <v>14.158926271172282</v>
      </c>
    </row>
    <row r="165" spans="1:13" ht="14.25" hidden="1">
      <c r="A165" s="29" t="s">
        <v>1393</v>
      </c>
      <c r="B165" s="30" t="s">
        <v>880</v>
      </c>
      <c r="C165" s="31">
        <f t="shared" si="11"/>
        <v>282559966.51000005</v>
      </c>
      <c r="D165" s="31">
        <v>184881098.81</v>
      </c>
      <c r="E165" s="31">
        <v>30361126.61</v>
      </c>
      <c r="F165" s="31">
        <v>61490771.54</v>
      </c>
      <c r="G165" s="31">
        <v>5826969.55</v>
      </c>
      <c r="H165" s="31">
        <f t="shared" si="12"/>
        <v>40007457.33</v>
      </c>
      <c r="I165" s="31">
        <v>29720558.63</v>
      </c>
      <c r="J165" s="31">
        <v>2727311.36</v>
      </c>
      <c r="K165" s="31">
        <v>6772484.77</v>
      </c>
      <c r="L165" s="31">
        <v>787102.57</v>
      </c>
      <c r="M165" s="91">
        <f t="shared" si="13"/>
        <v>14.158926271172282</v>
      </c>
    </row>
    <row r="166" spans="1:13" ht="51.75" hidden="1">
      <c r="A166" s="29" t="s">
        <v>1710</v>
      </c>
      <c r="B166" s="30" t="s">
        <v>267</v>
      </c>
      <c r="C166" s="31">
        <f t="shared" si="11"/>
        <v>184881098.81</v>
      </c>
      <c r="D166" s="31">
        <v>184881098.81</v>
      </c>
      <c r="E166" s="31">
        <v>0</v>
      </c>
      <c r="F166" s="31">
        <v>0</v>
      </c>
      <c r="G166" s="31">
        <v>0</v>
      </c>
      <c r="H166" s="31">
        <f t="shared" si="12"/>
        <v>29720558.63</v>
      </c>
      <c r="I166" s="31">
        <v>29720558.63</v>
      </c>
      <c r="J166" s="31">
        <v>0</v>
      </c>
      <c r="K166" s="31">
        <v>0</v>
      </c>
      <c r="L166" s="31">
        <v>0</v>
      </c>
      <c r="M166" s="91">
        <f t="shared" si="13"/>
        <v>16.075498696891373</v>
      </c>
    </row>
    <row r="167" spans="1:13" ht="51.75" hidden="1">
      <c r="A167" s="29" t="s">
        <v>175</v>
      </c>
      <c r="B167" s="30" t="s">
        <v>2003</v>
      </c>
      <c r="C167" s="31">
        <f t="shared" si="11"/>
        <v>30361126.61</v>
      </c>
      <c r="D167" s="31">
        <v>0</v>
      </c>
      <c r="E167" s="31">
        <v>30361126.61</v>
      </c>
      <c r="F167" s="31">
        <v>0</v>
      </c>
      <c r="G167" s="31">
        <v>0</v>
      </c>
      <c r="H167" s="31">
        <f t="shared" si="12"/>
        <v>2727311.36</v>
      </c>
      <c r="I167" s="31">
        <v>0</v>
      </c>
      <c r="J167" s="31">
        <v>2727311.36</v>
      </c>
      <c r="K167" s="31">
        <v>0</v>
      </c>
      <c r="L167" s="31">
        <v>0</v>
      </c>
      <c r="M167" s="91">
        <f t="shared" si="13"/>
        <v>8.982905657729148</v>
      </c>
    </row>
    <row r="168" spans="1:13" ht="51.75" hidden="1">
      <c r="A168" s="29" t="s">
        <v>1737</v>
      </c>
      <c r="B168" s="30" t="s">
        <v>1447</v>
      </c>
      <c r="C168" s="31">
        <f t="shared" si="11"/>
        <v>5826969.55</v>
      </c>
      <c r="D168" s="31">
        <v>0</v>
      </c>
      <c r="E168" s="31">
        <v>0</v>
      </c>
      <c r="F168" s="31">
        <v>0</v>
      </c>
      <c r="G168" s="31">
        <v>5826969.55</v>
      </c>
      <c r="H168" s="31">
        <f t="shared" si="12"/>
        <v>787102.57</v>
      </c>
      <c r="I168" s="31">
        <v>0</v>
      </c>
      <c r="J168" s="31">
        <v>0</v>
      </c>
      <c r="K168" s="31">
        <v>0</v>
      </c>
      <c r="L168" s="31">
        <v>787102.57</v>
      </c>
      <c r="M168" s="91">
        <f t="shared" si="13"/>
        <v>13.507923170801536</v>
      </c>
    </row>
    <row r="169" spans="1:13" ht="51.75" hidden="1">
      <c r="A169" s="29" t="s">
        <v>66</v>
      </c>
      <c r="B169" s="30" t="s">
        <v>1067</v>
      </c>
      <c r="C169" s="31">
        <f t="shared" si="11"/>
        <v>61490771.54</v>
      </c>
      <c r="D169" s="31">
        <v>0</v>
      </c>
      <c r="E169" s="31">
        <v>0</v>
      </c>
      <c r="F169" s="31">
        <v>61490771.54</v>
      </c>
      <c r="G169" s="31">
        <v>0</v>
      </c>
      <c r="H169" s="31">
        <f t="shared" si="12"/>
        <v>6772484.77</v>
      </c>
      <c r="I169" s="31">
        <v>0</v>
      </c>
      <c r="J169" s="31">
        <v>0</v>
      </c>
      <c r="K169" s="31">
        <v>6772484.77</v>
      </c>
      <c r="L169" s="31">
        <v>0</v>
      </c>
      <c r="M169" s="91">
        <f t="shared" si="13"/>
        <v>11.013823050820676</v>
      </c>
    </row>
    <row r="170" spans="1:13" ht="14.25" hidden="1">
      <c r="A170" s="29" t="s">
        <v>2063</v>
      </c>
      <c r="B170" s="30" t="s">
        <v>1366</v>
      </c>
      <c r="C170" s="31">
        <f t="shared" si="11"/>
        <v>435789112.16</v>
      </c>
      <c r="D170" s="31">
        <v>304803567.16</v>
      </c>
      <c r="E170" s="31">
        <v>130985545</v>
      </c>
      <c r="F170" s="31">
        <v>0</v>
      </c>
      <c r="G170" s="31">
        <v>0</v>
      </c>
      <c r="H170" s="31">
        <f t="shared" si="12"/>
        <v>17296591.81</v>
      </c>
      <c r="I170" s="31">
        <v>11597030.68</v>
      </c>
      <c r="J170" s="31">
        <v>5699561.13</v>
      </c>
      <c r="K170" s="31">
        <v>0</v>
      </c>
      <c r="L170" s="31">
        <v>0</v>
      </c>
      <c r="M170" s="91">
        <f t="shared" si="13"/>
        <v>3.9690279833447404</v>
      </c>
    </row>
    <row r="171" spans="1:13" ht="21" hidden="1">
      <c r="A171" s="29" t="s">
        <v>1907</v>
      </c>
      <c r="B171" s="30" t="s">
        <v>2082</v>
      </c>
      <c r="C171" s="31">
        <f t="shared" si="11"/>
        <v>173517385</v>
      </c>
      <c r="D171" s="31">
        <v>142915800</v>
      </c>
      <c r="E171" s="31">
        <v>30601585</v>
      </c>
      <c r="F171" s="31">
        <v>0</v>
      </c>
      <c r="G171" s="31">
        <v>0</v>
      </c>
      <c r="H171" s="31">
        <f t="shared" si="12"/>
        <v>1438427.27</v>
      </c>
      <c r="I171" s="31">
        <v>474033.01</v>
      </c>
      <c r="J171" s="31">
        <v>964394.26</v>
      </c>
      <c r="K171" s="31">
        <v>0</v>
      </c>
      <c r="L171" s="31">
        <v>0</v>
      </c>
      <c r="M171" s="91">
        <f t="shared" si="13"/>
        <v>0.8289816435396372</v>
      </c>
    </row>
    <row r="172" spans="1:13" ht="21" hidden="1">
      <c r="A172" s="29" t="s">
        <v>155</v>
      </c>
      <c r="B172" s="30" t="s">
        <v>1641</v>
      </c>
      <c r="C172" s="31">
        <f t="shared" si="11"/>
        <v>130667.16</v>
      </c>
      <c r="D172" s="31">
        <v>105967.16</v>
      </c>
      <c r="E172" s="31">
        <v>24700</v>
      </c>
      <c r="F172" s="31">
        <v>0</v>
      </c>
      <c r="G172" s="31">
        <v>0</v>
      </c>
      <c r="H172" s="31">
        <f t="shared" si="12"/>
        <v>33135.72</v>
      </c>
      <c r="I172" s="31">
        <v>18378.75</v>
      </c>
      <c r="J172" s="31">
        <v>14756.97</v>
      </c>
      <c r="K172" s="31">
        <v>0</v>
      </c>
      <c r="L172" s="31">
        <v>0</v>
      </c>
      <c r="M172" s="91">
        <f t="shared" si="13"/>
        <v>25.35887364506889</v>
      </c>
    </row>
    <row r="173" spans="1:13" ht="14.25" hidden="1">
      <c r="A173" s="29" t="s">
        <v>1083</v>
      </c>
      <c r="B173" s="30" t="s">
        <v>1467</v>
      </c>
      <c r="C173" s="31">
        <f t="shared" si="11"/>
        <v>57453295</v>
      </c>
      <c r="D173" s="31">
        <v>45224100</v>
      </c>
      <c r="E173" s="31">
        <v>12229195</v>
      </c>
      <c r="F173" s="31">
        <v>0</v>
      </c>
      <c r="G173" s="31">
        <v>0</v>
      </c>
      <c r="H173" s="31">
        <f t="shared" si="12"/>
        <v>3244357.4699999997</v>
      </c>
      <c r="I173" s="31">
        <v>1370542.82</v>
      </c>
      <c r="J173" s="31">
        <v>1873814.65</v>
      </c>
      <c r="K173" s="31">
        <v>0</v>
      </c>
      <c r="L173" s="31">
        <v>0</v>
      </c>
      <c r="M173" s="91">
        <f t="shared" si="13"/>
        <v>5.646947611968991</v>
      </c>
    </row>
    <row r="174" spans="1:13" ht="14.25" hidden="1">
      <c r="A174" s="29" t="s">
        <v>89</v>
      </c>
      <c r="B174" s="30" t="s">
        <v>2132</v>
      </c>
      <c r="C174" s="31">
        <f t="shared" si="11"/>
        <v>171922975</v>
      </c>
      <c r="D174" s="31">
        <v>116555700</v>
      </c>
      <c r="E174" s="31">
        <v>55367275</v>
      </c>
      <c r="F174" s="31">
        <v>0</v>
      </c>
      <c r="G174" s="31">
        <v>0</v>
      </c>
      <c r="H174" s="31">
        <f t="shared" si="12"/>
        <v>12061731.16</v>
      </c>
      <c r="I174" s="31">
        <v>9730455.22</v>
      </c>
      <c r="J174" s="31">
        <v>2331275.94</v>
      </c>
      <c r="K174" s="31">
        <v>0</v>
      </c>
      <c r="L174" s="31">
        <v>0</v>
      </c>
      <c r="M174" s="91">
        <f t="shared" si="13"/>
        <v>7.015776198614525</v>
      </c>
    </row>
    <row r="175" spans="1:13" ht="21" hidden="1">
      <c r="A175" s="29" t="s">
        <v>1663</v>
      </c>
      <c r="B175" s="30" t="s">
        <v>691</v>
      </c>
      <c r="C175" s="31">
        <f t="shared" si="11"/>
        <v>2000</v>
      </c>
      <c r="D175" s="31">
        <v>2000</v>
      </c>
      <c r="E175" s="31">
        <v>0</v>
      </c>
      <c r="F175" s="31">
        <v>0</v>
      </c>
      <c r="G175" s="31">
        <v>0</v>
      </c>
      <c r="H175" s="31">
        <f t="shared" si="12"/>
        <v>5749.55</v>
      </c>
      <c r="I175" s="31">
        <v>3620.88</v>
      </c>
      <c r="J175" s="31">
        <v>2128.67</v>
      </c>
      <c r="K175" s="31">
        <v>0</v>
      </c>
      <c r="L175" s="31">
        <v>0</v>
      </c>
      <c r="M175" s="91">
        <f t="shared" si="13"/>
        <v>287.4775</v>
      </c>
    </row>
    <row r="176" spans="1:13" ht="31.5" hidden="1">
      <c r="A176" s="29" t="s">
        <v>1848</v>
      </c>
      <c r="B176" s="30" t="s">
        <v>1943</v>
      </c>
      <c r="C176" s="31">
        <f t="shared" si="11"/>
        <v>32762790</v>
      </c>
      <c r="D176" s="31">
        <v>0</v>
      </c>
      <c r="E176" s="31">
        <v>32762790</v>
      </c>
      <c r="F176" s="31">
        <v>0</v>
      </c>
      <c r="G176" s="31">
        <v>0</v>
      </c>
      <c r="H176" s="31">
        <f t="shared" si="12"/>
        <v>513190.64</v>
      </c>
      <c r="I176" s="31">
        <v>0</v>
      </c>
      <c r="J176" s="31">
        <v>513190.64</v>
      </c>
      <c r="K176" s="31">
        <v>0</v>
      </c>
      <c r="L176" s="31">
        <v>0</v>
      </c>
      <c r="M176" s="91">
        <f t="shared" si="13"/>
        <v>1.566382594400538</v>
      </c>
    </row>
    <row r="177" spans="1:13" ht="14.25" hidden="1">
      <c r="A177" s="29" t="s">
        <v>1020</v>
      </c>
      <c r="B177" s="30" t="s">
        <v>2072</v>
      </c>
      <c r="C177" s="31">
        <f aca="true" t="shared" si="14" ref="C177:C240">SUM(D177:G177)</f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f aca="true" t="shared" si="15" ref="H177:H240">SUM(I177:L177)</f>
        <v>0</v>
      </c>
      <c r="I177" s="31">
        <v>0</v>
      </c>
      <c r="J177" s="31">
        <v>0</v>
      </c>
      <c r="K177" s="31">
        <v>0</v>
      </c>
      <c r="L177" s="31">
        <v>0</v>
      </c>
      <c r="M177" s="91" t="e">
        <f t="shared" si="13"/>
        <v>#DIV/0!</v>
      </c>
    </row>
    <row r="178" spans="1:13" ht="31.5" hidden="1">
      <c r="A178" s="29" t="s">
        <v>1606</v>
      </c>
      <c r="B178" s="30" t="s">
        <v>892</v>
      </c>
      <c r="C178" s="31">
        <f t="shared" si="14"/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f t="shared" si="15"/>
        <v>0</v>
      </c>
      <c r="I178" s="31">
        <v>0</v>
      </c>
      <c r="J178" s="31">
        <v>0</v>
      </c>
      <c r="K178" s="31">
        <v>0</v>
      </c>
      <c r="L178" s="31">
        <v>0</v>
      </c>
      <c r="M178" s="91" t="e">
        <f t="shared" si="13"/>
        <v>#DIV/0!</v>
      </c>
    </row>
    <row r="179" spans="1:13" ht="42" hidden="1">
      <c r="A179" s="29" t="s">
        <v>1365</v>
      </c>
      <c r="B179" s="30" t="s">
        <v>150</v>
      </c>
      <c r="C179" s="31">
        <f t="shared" si="14"/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f t="shared" si="15"/>
        <v>0</v>
      </c>
      <c r="I179" s="31">
        <v>0</v>
      </c>
      <c r="J179" s="31">
        <v>0</v>
      </c>
      <c r="K179" s="31">
        <v>0</v>
      </c>
      <c r="L179" s="31">
        <v>0</v>
      </c>
      <c r="M179" s="91" t="e">
        <f t="shared" si="13"/>
        <v>#DIV/0!</v>
      </c>
    </row>
    <row r="180" spans="1:13" ht="21" hidden="1">
      <c r="A180" s="29" t="s">
        <v>922</v>
      </c>
      <c r="B180" s="30" t="s">
        <v>148</v>
      </c>
      <c r="C180" s="31">
        <f t="shared" si="14"/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f t="shared" si="15"/>
        <v>0</v>
      </c>
      <c r="I180" s="31">
        <v>0</v>
      </c>
      <c r="J180" s="31">
        <v>0</v>
      </c>
      <c r="K180" s="31">
        <v>0</v>
      </c>
      <c r="L180" s="31">
        <v>0</v>
      </c>
      <c r="M180" s="91" t="e">
        <f t="shared" si="13"/>
        <v>#DIV/0!</v>
      </c>
    </row>
    <row r="181" spans="1:13" ht="31.5" hidden="1">
      <c r="A181" s="29" t="s">
        <v>187</v>
      </c>
      <c r="B181" s="30" t="s">
        <v>701</v>
      </c>
      <c r="C181" s="31">
        <f t="shared" si="14"/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f t="shared" si="15"/>
        <v>0</v>
      </c>
      <c r="I181" s="31">
        <v>0</v>
      </c>
      <c r="J181" s="31">
        <v>0</v>
      </c>
      <c r="K181" s="31">
        <v>0</v>
      </c>
      <c r="L181" s="31">
        <v>0</v>
      </c>
      <c r="M181" s="91" t="e">
        <f t="shared" si="13"/>
        <v>#DIV/0!</v>
      </c>
    </row>
    <row r="182" spans="1:13" ht="42" hidden="1">
      <c r="A182" s="29" t="s">
        <v>1730</v>
      </c>
      <c r="B182" s="30" t="s">
        <v>90</v>
      </c>
      <c r="C182" s="31">
        <f t="shared" si="14"/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f t="shared" si="15"/>
        <v>0</v>
      </c>
      <c r="I182" s="31">
        <v>0</v>
      </c>
      <c r="J182" s="31">
        <v>0</v>
      </c>
      <c r="K182" s="31">
        <v>0</v>
      </c>
      <c r="L182" s="31">
        <v>0</v>
      </c>
      <c r="M182" s="91" t="e">
        <f t="shared" si="13"/>
        <v>#DIV/0!</v>
      </c>
    </row>
    <row r="183" spans="1:13" ht="21" hidden="1">
      <c r="A183" s="29" t="s">
        <v>1591</v>
      </c>
      <c r="B183" s="30" t="s">
        <v>43</v>
      </c>
      <c r="C183" s="31">
        <f t="shared" si="14"/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f t="shared" si="15"/>
        <v>0</v>
      </c>
      <c r="I183" s="31">
        <v>0</v>
      </c>
      <c r="J183" s="31">
        <v>0</v>
      </c>
      <c r="K183" s="31">
        <v>0</v>
      </c>
      <c r="L183" s="31">
        <v>0</v>
      </c>
      <c r="M183" s="91" t="e">
        <f t="shared" si="13"/>
        <v>#DIV/0!</v>
      </c>
    </row>
    <row r="184" spans="1:13" ht="21" hidden="1">
      <c r="A184" s="29" t="s">
        <v>1843</v>
      </c>
      <c r="B184" s="30" t="s">
        <v>1522</v>
      </c>
      <c r="C184" s="31">
        <f t="shared" si="14"/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f t="shared" si="15"/>
        <v>0</v>
      </c>
      <c r="I184" s="31">
        <v>0</v>
      </c>
      <c r="J184" s="31">
        <v>0</v>
      </c>
      <c r="K184" s="31">
        <v>0</v>
      </c>
      <c r="L184" s="31">
        <v>0</v>
      </c>
      <c r="M184" s="91" t="e">
        <f t="shared" si="13"/>
        <v>#DIV/0!</v>
      </c>
    </row>
    <row r="185" spans="1:13" ht="14.25" hidden="1">
      <c r="A185" s="29" t="s">
        <v>1075</v>
      </c>
      <c r="B185" s="30" t="s">
        <v>891</v>
      </c>
      <c r="C185" s="31">
        <f t="shared" si="14"/>
        <v>152000</v>
      </c>
      <c r="D185" s="31">
        <v>152000</v>
      </c>
      <c r="E185" s="31">
        <v>0</v>
      </c>
      <c r="F185" s="31">
        <v>0</v>
      </c>
      <c r="G185" s="31">
        <v>0</v>
      </c>
      <c r="H185" s="31">
        <f t="shared" si="15"/>
        <v>75878.52</v>
      </c>
      <c r="I185" s="31">
        <v>75878.52</v>
      </c>
      <c r="J185" s="31">
        <v>0</v>
      </c>
      <c r="K185" s="31">
        <v>0</v>
      </c>
      <c r="L185" s="31">
        <v>0</v>
      </c>
      <c r="M185" s="91">
        <f t="shared" si="13"/>
        <v>49.920078947368424</v>
      </c>
    </row>
    <row r="186" spans="1:13" ht="21" hidden="1">
      <c r="A186" s="29" t="s">
        <v>1795</v>
      </c>
      <c r="B186" s="30" t="s">
        <v>1645</v>
      </c>
      <c r="C186" s="31">
        <f t="shared" si="14"/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f t="shared" si="15"/>
        <v>0</v>
      </c>
      <c r="I186" s="31">
        <v>0</v>
      </c>
      <c r="J186" s="31">
        <v>0</v>
      </c>
      <c r="K186" s="31">
        <v>0</v>
      </c>
      <c r="L186" s="31">
        <v>0</v>
      </c>
      <c r="M186" s="91" t="e">
        <f t="shared" si="13"/>
        <v>#DIV/0!</v>
      </c>
    </row>
    <row r="187" spans="1:13" ht="31.5" hidden="1">
      <c r="A187" s="29" t="s">
        <v>921</v>
      </c>
      <c r="B187" s="30" t="s">
        <v>2024</v>
      </c>
      <c r="C187" s="31">
        <f t="shared" si="14"/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f t="shared" si="15"/>
        <v>0</v>
      </c>
      <c r="I187" s="31">
        <v>0</v>
      </c>
      <c r="J187" s="31">
        <v>0</v>
      </c>
      <c r="K187" s="31">
        <v>0</v>
      </c>
      <c r="L187" s="31">
        <v>0</v>
      </c>
      <c r="M187" s="91" t="e">
        <f t="shared" si="13"/>
        <v>#DIV/0!</v>
      </c>
    </row>
    <row r="188" spans="1:13" ht="21" hidden="1">
      <c r="A188" s="29" t="s">
        <v>2118</v>
      </c>
      <c r="B188" s="30" t="s">
        <v>1402</v>
      </c>
      <c r="C188" s="31">
        <f t="shared" si="14"/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f t="shared" si="15"/>
        <v>0</v>
      </c>
      <c r="I188" s="31">
        <v>0</v>
      </c>
      <c r="J188" s="31">
        <v>0</v>
      </c>
      <c r="K188" s="31">
        <v>0</v>
      </c>
      <c r="L188" s="31">
        <v>0</v>
      </c>
      <c r="M188" s="91" t="e">
        <f t="shared" si="13"/>
        <v>#DIV/0!</v>
      </c>
    </row>
    <row r="189" spans="1:13" ht="31.5" hidden="1">
      <c r="A189" s="29" t="s">
        <v>1766</v>
      </c>
      <c r="B189" s="30" t="s">
        <v>1825</v>
      </c>
      <c r="C189" s="31">
        <f t="shared" si="14"/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f t="shared" si="15"/>
        <v>0</v>
      </c>
      <c r="I189" s="31">
        <v>0</v>
      </c>
      <c r="J189" s="31">
        <v>0</v>
      </c>
      <c r="K189" s="31">
        <v>0</v>
      </c>
      <c r="L189" s="31">
        <v>0</v>
      </c>
      <c r="M189" s="91" t="e">
        <f t="shared" si="13"/>
        <v>#DIV/0!</v>
      </c>
    </row>
    <row r="190" spans="1:13" ht="21" hidden="1">
      <c r="A190" s="29" t="s">
        <v>1828</v>
      </c>
      <c r="B190" s="30" t="s">
        <v>163</v>
      </c>
      <c r="C190" s="31">
        <f t="shared" si="14"/>
        <v>152000</v>
      </c>
      <c r="D190" s="31">
        <v>152000</v>
      </c>
      <c r="E190" s="31">
        <v>0</v>
      </c>
      <c r="F190" s="31">
        <v>0</v>
      </c>
      <c r="G190" s="31">
        <v>0</v>
      </c>
      <c r="H190" s="31">
        <f t="shared" si="15"/>
        <v>75878.52</v>
      </c>
      <c r="I190" s="31">
        <v>75878.52</v>
      </c>
      <c r="J190" s="31">
        <v>0</v>
      </c>
      <c r="K190" s="31">
        <v>0</v>
      </c>
      <c r="L190" s="31">
        <v>0</v>
      </c>
      <c r="M190" s="91">
        <f t="shared" si="13"/>
        <v>49.920078947368424</v>
      </c>
    </row>
    <row r="191" spans="1:13" ht="31.5" hidden="1">
      <c r="A191" s="29" t="s">
        <v>889</v>
      </c>
      <c r="B191" s="30" t="s">
        <v>1777</v>
      </c>
      <c r="C191" s="31">
        <f t="shared" si="14"/>
        <v>152000</v>
      </c>
      <c r="D191" s="31">
        <v>152000</v>
      </c>
      <c r="E191" s="31">
        <v>0</v>
      </c>
      <c r="F191" s="31">
        <v>0</v>
      </c>
      <c r="G191" s="31">
        <v>0</v>
      </c>
      <c r="H191" s="31">
        <f t="shared" si="15"/>
        <v>75878.52</v>
      </c>
      <c r="I191" s="31">
        <v>75878.52</v>
      </c>
      <c r="J191" s="31">
        <v>0</v>
      </c>
      <c r="K191" s="31">
        <v>0</v>
      </c>
      <c r="L191" s="31">
        <v>0</v>
      </c>
      <c r="M191" s="91">
        <f t="shared" si="13"/>
        <v>49.920078947368424</v>
      </c>
    </row>
    <row r="192" spans="1:13" ht="22.5" customHeight="1">
      <c r="A192" s="29" t="s">
        <v>161</v>
      </c>
      <c r="B192" s="30" t="s">
        <v>1717</v>
      </c>
      <c r="C192" s="31">
        <v>10500</v>
      </c>
      <c r="D192" s="31">
        <v>176647544.21</v>
      </c>
      <c r="E192" s="31">
        <v>544126204.92</v>
      </c>
      <c r="F192" s="31">
        <v>10335939.04</v>
      </c>
      <c r="G192" s="31">
        <v>13470420.89</v>
      </c>
      <c r="H192" s="31">
        <v>7000</v>
      </c>
      <c r="I192" s="31">
        <v>30994595.41</v>
      </c>
      <c r="J192" s="31">
        <v>80342971.37</v>
      </c>
      <c r="K192" s="31">
        <v>1924199.89</v>
      </c>
      <c r="L192" s="31">
        <v>2854191</v>
      </c>
      <c r="M192" s="91">
        <f t="shared" si="13"/>
        <v>66.66666666666666</v>
      </c>
    </row>
    <row r="193" spans="1:13" ht="14.25" hidden="1">
      <c r="A193" s="29" t="s">
        <v>1090</v>
      </c>
      <c r="B193" s="30" t="s">
        <v>260</v>
      </c>
      <c r="C193" s="31">
        <f t="shared" si="14"/>
        <v>579468751.8</v>
      </c>
      <c r="D193" s="31">
        <v>165035349.04</v>
      </c>
      <c r="E193" s="31">
        <v>395375139.28</v>
      </c>
      <c r="F193" s="31">
        <v>7235244</v>
      </c>
      <c r="G193" s="31">
        <v>11823019.48</v>
      </c>
      <c r="H193" s="31">
        <f t="shared" si="15"/>
        <v>85757585.87</v>
      </c>
      <c r="I193" s="31">
        <v>24841479.81</v>
      </c>
      <c r="J193" s="31">
        <v>57509441.42</v>
      </c>
      <c r="K193" s="31">
        <v>1372232.97</v>
      </c>
      <c r="L193" s="31">
        <v>2034431.67</v>
      </c>
      <c r="M193" s="91">
        <f t="shared" si="13"/>
        <v>14.799346056817003</v>
      </c>
    </row>
    <row r="194" spans="1:13" ht="21" hidden="1">
      <c r="A194" s="29" t="s">
        <v>2087</v>
      </c>
      <c r="B194" s="30" t="s">
        <v>1358</v>
      </c>
      <c r="C194" s="31">
        <f t="shared" si="14"/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f t="shared" si="15"/>
        <v>0</v>
      </c>
      <c r="I194" s="31">
        <v>0</v>
      </c>
      <c r="J194" s="31">
        <v>0</v>
      </c>
      <c r="K194" s="31">
        <v>0</v>
      </c>
      <c r="L194" s="31">
        <v>0</v>
      </c>
      <c r="M194" s="91" t="e">
        <f t="shared" si="13"/>
        <v>#DIV/0!</v>
      </c>
    </row>
    <row r="195" spans="1:13" ht="21" hidden="1">
      <c r="A195" s="29" t="s">
        <v>154</v>
      </c>
      <c r="B195" s="30" t="s">
        <v>2109</v>
      </c>
      <c r="C195" s="31">
        <f t="shared" si="14"/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f t="shared" si="15"/>
        <v>0</v>
      </c>
      <c r="I195" s="31">
        <v>0</v>
      </c>
      <c r="J195" s="31">
        <v>0</v>
      </c>
      <c r="K195" s="31">
        <v>0</v>
      </c>
      <c r="L195" s="31">
        <v>0</v>
      </c>
      <c r="M195" s="91" t="e">
        <f t="shared" si="13"/>
        <v>#DIV/0!</v>
      </c>
    </row>
    <row r="196" spans="1:13" ht="14.25" hidden="1">
      <c r="A196" s="29" t="s">
        <v>2057</v>
      </c>
      <c r="B196" s="30" t="s">
        <v>1870</v>
      </c>
      <c r="C196" s="31">
        <f t="shared" si="14"/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f t="shared" si="15"/>
        <v>0</v>
      </c>
      <c r="I196" s="31">
        <v>0</v>
      </c>
      <c r="J196" s="31">
        <v>0</v>
      </c>
      <c r="K196" s="31">
        <v>0</v>
      </c>
      <c r="L196" s="31">
        <v>0</v>
      </c>
      <c r="M196" s="91" t="e">
        <f t="shared" si="13"/>
        <v>#DIV/0!</v>
      </c>
    </row>
    <row r="197" spans="1:13" ht="21" hidden="1">
      <c r="A197" s="29" t="s">
        <v>94</v>
      </c>
      <c r="B197" s="30" t="s">
        <v>1803</v>
      </c>
      <c r="C197" s="31">
        <f t="shared" si="14"/>
        <v>1000</v>
      </c>
      <c r="D197" s="31">
        <v>0</v>
      </c>
      <c r="E197" s="31">
        <v>0</v>
      </c>
      <c r="F197" s="31">
        <v>1000</v>
      </c>
      <c r="G197" s="31">
        <v>0</v>
      </c>
      <c r="H197" s="31">
        <f t="shared" si="15"/>
        <v>0</v>
      </c>
      <c r="I197" s="31">
        <v>0</v>
      </c>
      <c r="J197" s="31">
        <v>0</v>
      </c>
      <c r="K197" s="31">
        <v>0</v>
      </c>
      <c r="L197" s="31">
        <v>0</v>
      </c>
      <c r="M197" s="91">
        <f t="shared" si="13"/>
        <v>0</v>
      </c>
    </row>
    <row r="198" spans="1:13" ht="42" hidden="1">
      <c r="A198" s="29" t="s">
        <v>1706</v>
      </c>
      <c r="B198" s="30" t="s">
        <v>882</v>
      </c>
      <c r="C198" s="31">
        <f t="shared" si="14"/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f t="shared" si="15"/>
        <v>0</v>
      </c>
      <c r="I198" s="31">
        <v>0</v>
      </c>
      <c r="J198" s="31">
        <v>0</v>
      </c>
      <c r="K198" s="31">
        <v>0</v>
      </c>
      <c r="L198" s="31">
        <v>0</v>
      </c>
      <c r="M198" s="91" t="e">
        <f aca="true" t="shared" si="16" ref="M198:M261">H198/C198*100</f>
        <v>#DIV/0!</v>
      </c>
    </row>
    <row r="199" spans="1:13" ht="31.5" hidden="1">
      <c r="A199" s="29" t="s">
        <v>1043</v>
      </c>
      <c r="B199" s="30" t="s">
        <v>935</v>
      </c>
      <c r="C199" s="31">
        <f t="shared" si="14"/>
        <v>1000</v>
      </c>
      <c r="D199" s="31">
        <v>0</v>
      </c>
      <c r="E199" s="31">
        <v>0</v>
      </c>
      <c r="F199" s="31">
        <v>1000</v>
      </c>
      <c r="G199" s="31">
        <v>0</v>
      </c>
      <c r="H199" s="31">
        <f t="shared" si="15"/>
        <v>0</v>
      </c>
      <c r="I199" s="31">
        <v>0</v>
      </c>
      <c r="J199" s="31">
        <v>0</v>
      </c>
      <c r="K199" s="31">
        <v>0</v>
      </c>
      <c r="L199" s="31">
        <v>0</v>
      </c>
      <c r="M199" s="91">
        <f t="shared" si="16"/>
        <v>0</v>
      </c>
    </row>
    <row r="200" spans="1:13" ht="14.25" hidden="1">
      <c r="A200" s="29" t="s">
        <v>4</v>
      </c>
      <c r="B200" s="30" t="s">
        <v>886</v>
      </c>
      <c r="C200" s="31">
        <f t="shared" si="14"/>
        <v>579467751.8</v>
      </c>
      <c r="D200" s="31">
        <v>165035349.04</v>
      </c>
      <c r="E200" s="31">
        <v>395375139.28</v>
      </c>
      <c r="F200" s="31">
        <v>7234244</v>
      </c>
      <c r="G200" s="31">
        <v>11823019.48</v>
      </c>
      <c r="H200" s="31">
        <f t="shared" si="15"/>
        <v>85757585.87</v>
      </c>
      <c r="I200" s="31">
        <v>24841479.81</v>
      </c>
      <c r="J200" s="31">
        <v>57509441.42</v>
      </c>
      <c r="K200" s="31">
        <v>1372232.97</v>
      </c>
      <c r="L200" s="31">
        <v>2034431.67</v>
      </c>
      <c r="M200" s="91">
        <f t="shared" si="16"/>
        <v>14.799371596367758</v>
      </c>
    </row>
    <row r="201" spans="1:13" ht="21" hidden="1">
      <c r="A201" s="29" t="s">
        <v>1407</v>
      </c>
      <c r="B201" s="30" t="s">
        <v>1389</v>
      </c>
      <c r="C201" s="31">
        <f t="shared" si="14"/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f t="shared" si="15"/>
        <v>0</v>
      </c>
      <c r="I201" s="31">
        <v>0</v>
      </c>
      <c r="J201" s="31">
        <v>0</v>
      </c>
      <c r="K201" s="31">
        <v>0</v>
      </c>
      <c r="L201" s="31">
        <v>0</v>
      </c>
      <c r="M201" s="91" t="e">
        <f t="shared" si="16"/>
        <v>#DIV/0!</v>
      </c>
    </row>
    <row r="202" spans="1:13" ht="21" hidden="1">
      <c r="A202" s="29" t="s">
        <v>930</v>
      </c>
      <c r="B202" s="30" t="s">
        <v>1560</v>
      </c>
      <c r="C202" s="31">
        <f t="shared" si="14"/>
        <v>165035349.04</v>
      </c>
      <c r="D202" s="31">
        <v>165035349.04</v>
      </c>
      <c r="E202" s="31">
        <v>0</v>
      </c>
      <c r="F202" s="31">
        <v>0</v>
      </c>
      <c r="G202" s="31">
        <v>0</v>
      </c>
      <c r="H202" s="31">
        <f t="shared" si="15"/>
        <v>24841479.81</v>
      </c>
      <c r="I202" s="31">
        <v>24841479.81</v>
      </c>
      <c r="J202" s="31">
        <v>0</v>
      </c>
      <c r="K202" s="31">
        <v>0</v>
      </c>
      <c r="L202" s="31">
        <v>0</v>
      </c>
      <c r="M202" s="91">
        <f t="shared" si="16"/>
        <v>15.052217573084365</v>
      </c>
    </row>
    <row r="203" spans="1:13" ht="21" hidden="1">
      <c r="A203" s="29" t="s">
        <v>1033</v>
      </c>
      <c r="B203" s="30" t="s">
        <v>2017</v>
      </c>
      <c r="C203" s="31">
        <f t="shared" si="14"/>
        <v>395375139.28</v>
      </c>
      <c r="D203" s="31">
        <v>0</v>
      </c>
      <c r="E203" s="31">
        <v>395375139.28</v>
      </c>
      <c r="F203" s="31">
        <v>0</v>
      </c>
      <c r="G203" s="31">
        <v>0</v>
      </c>
      <c r="H203" s="31">
        <f t="shared" si="15"/>
        <v>57509441.42</v>
      </c>
      <c r="I203" s="31">
        <v>0</v>
      </c>
      <c r="J203" s="31">
        <v>57509441.42</v>
      </c>
      <c r="K203" s="31">
        <v>0</v>
      </c>
      <c r="L203" s="31">
        <v>0</v>
      </c>
      <c r="M203" s="91">
        <f t="shared" si="16"/>
        <v>14.545538074226894</v>
      </c>
    </row>
    <row r="204" spans="1:13" ht="21" hidden="1">
      <c r="A204" s="29" t="s">
        <v>2052</v>
      </c>
      <c r="B204" s="30" t="s">
        <v>1040</v>
      </c>
      <c r="C204" s="31">
        <f t="shared" si="14"/>
        <v>11823019.48</v>
      </c>
      <c r="D204" s="31">
        <v>0</v>
      </c>
      <c r="E204" s="31">
        <v>0</v>
      </c>
      <c r="F204" s="31">
        <v>0</v>
      </c>
      <c r="G204" s="31">
        <v>11823019.48</v>
      </c>
      <c r="H204" s="31">
        <f t="shared" si="15"/>
        <v>2034431.67</v>
      </c>
      <c r="I204" s="31">
        <v>0</v>
      </c>
      <c r="J204" s="31">
        <v>0</v>
      </c>
      <c r="K204" s="31">
        <v>0</v>
      </c>
      <c r="L204" s="31">
        <v>2034431.67</v>
      </c>
      <c r="M204" s="91">
        <f t="shared" si="16"/>
        <v>17.20737814431817</v>
      </c>
    </row>
    <row r="205" spans="1:13" ht="21" hidden="1">
      <c r="A205" s="29" t="s">
        <v>2018</v>
      </c>
      <c r="B205" s="30" t="s">
        <v>1077</v>
      </c>
      <c r="C205" s="31">
        <f t="shared" si="14"/>
        <v>7234244</v>
      </c>
      <c r="D205" s="31">
        <v>0</v>
      </c>
      <c r="E205" s="31">
        <v>0</v>
      </c>
      <c r="F205" s="31">
        <v>7234244</v>
      </c>
      <c r="G205" s="31">
        <v>0</v>
      </c>
      <c r="H205" s="31">
        <f t="shared" si="15"/>
        <v>1372232.97</v>
      </c>
      <c r="I205" s="31">
        <v>0</v>
      </c>
      <c r="J205" s="31">
        <v>0</v>
      </c>
      <c r="K205" s="31">
        <v>1372232.97</v>
      </c>
      <c r="L205" s="31">
        <v>0</v>
      </c>
      <c r="M205" s="91">
        <f t="shared" si="16"/>
        <v>18.968574601575504</v>
      </c>
    </row>
    <row r="206" spans="1:13" ht="14.25" hidden="1">
      <c r="A206" s="29" t="s">
        <v>1017</v>
      </c>
      <c r="B206" s="30" t="s">
        <v>1859</v>
      </c>
      <c r="C206" s="31">
        <f t="shared" si="14"/>
        <v>165111357.25999996</v>
      </c>
      <c r="D206" s="31">
        <v>11612195.17</v>
      </c>
      <c r="E206" s="31">
        <v>148751065.64</v>
      </c>
      <c r="F206" s="31">
        <v>3100695.04</v>
      </c>
      <c r="G206" s="31">
        <v>1647401.41</v>
      </c>
      <c r="H206" s="31">
        <f t="shared" si="15"/>
        <v>30358371.799999997</v>
      </c>
      <c r="I206" s="31">
        <v>6153115.6</v>
      </c>
      <c r="J206" s="31">
        <v>22833529.95</v>
      </c>
      <c r="K206" s="31">
        <v>551966.92</v>
      </c>
      <c r="L206" s="31">
        <v>819759.33</v>
      </c>
      <c r="M206" s="91">
        <f t="shared" si="16"/>
        <v>18.38660423110376</v>
      </c>
    </row>
    <row r="207" spans="1:13" ht="21" hidden="1">
      <c r="A207" s="29" t="s">
        <v>1419</v>
      </c>
      <c r="B207" s="30" t="s">
        <v>1699</v>
      </c>
      <c r="C207" s="31">
        <f t="shared" si="14"/>
        <v>8916752</v>
      </c>
      <c r="D207" s="31">
        <v>756300</v>
      </c>
      <c r="E207" s="31">
        <v>5734650</v>
      </c>
      <c r="F207" s="31">
        <v>1984502</v>
      </c>
      <c r="G207" s="31">
        <v>441300</v>
      </c>
      <c r="H207" s="31">
        <f t="shared" si="15"/>
        <v>1019806.0499999998</v>
      </c>
      <c r="I207" s="31">
        <v>164906.18</v>
      </c>
      <c r="J207" s="31">
        <v>537597.19</v>
      </c>
      <c r="K207" s="31">
        <v>269941.98</v>
      </c>
      <c r="L207" s="31">
        <v>47360.7</v>
      </c>
      <c r="M207" s="91">
        <f t="shared" si="16"/>
        <v>11.4369677434115</v>
      </c>
    </row>
    <row r="208" spans="1:13" ht="31.5" hidden="1">
      <c r="A208" s="29" t="s">
        <v>184</v>
      </c>
      <c r="B208" s="30" t="s">
        <v>2119</v>
      </c>
      <c r="C208" s="31">
        <f t="shared" si="14"/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f t="shared" si="15"/>
        <v>0</v>
      </c>
      <c r="I208" s="31">
        <v>0</v>
      </c>
      <c r="J208" s="31">
        <v>0</v>
      </c>
      <c r="K208" s="31">
        <v>0</v>
      </c>
      <c r="L208" s="31">
        <v>0</v>
      </c>
      <c r="M208" s="91" t="e">
        <f t="shared" si="16"/>
        <v>#DIV/0!</v>
      </c>
    </row>
    <row r="209" spans="1:13" ht="21" hidden="1">
      <c r="A209" s="29" t="s">
        <v>138</v>
      </c>
      <c r="B209" s="30" t="s">
        <v>1085</v>
      </c>
      <c r="C209" s="31">
        <f t="shared" si="14"/>
        <v>756300</v>
      </c>
      <c r="D209" s="31">
        <v>756300</v>
      </c>
      <c r="E209" s="31">
        <v>0</v>
      </c>
      <c r="F209" s="31">
        <v>0</v>
      </c>
      <c r="G209" s="31">
        <v>0</v>
      </c>
      <c r="H209" s="31">
        <f t="shared" si="15"/>
        <v>164906.18</v>
      </c>
      <c r="I209" s="31">
        <v>164906.18</v>
      </c>
      <c r="J209" s="31">
        <v>0</v>
      </c>
      <c r="K209" s="31">
        <v>0</v>
      </c>
      <c r="L209" s="31">
        <v>0</v>
      </c>
      <c r="M209" s="91">
        <f t="shared" si="16"/>
        <v>21.804334258891974</v>
      </c>
    </row>
    <row r="210" spans="1:13" ht="21" hidden="1">
      <c r="A210" s="29" t="s">
        <v>91</v>
      </c>
      <c r="B210" s="30" t="s">
        <v>1768</v>
      </c>
      <c r="C210" s="31">
        <f t="shared" si="14"/>
        <v>5734650</v>
      </c>
      <c r="D210" s="31">
        <v>0</v>
      </c>
      <c r="E210" s="31">
        <v>5734650</v>
      </c>
      <c r="F210" s="31">
        <v>0</v>
      </c>
      <c r="G210" s="31">
        <v>0</v>
      </c>
      <c r="H210" s="31">
        <f t="shared" si="15"/>
        <v>537597.19</v>
      </c>
      <c r="I210" s="31">
        <v>0</v>
      </c>
      <c r="J210" s="31">
        <v>537597.19</v>
      </c>
      <c r="K210" s="31">
        <v>0</v>
      </c>
      <c r="L210" s="31">
        <v>0</v>
      </c>
      <c r="M210" s="91">
        <f t="shared" si="16"/>
        <v>9.374542299878806</v>
      </c>
    </row>
    <row r="211" spans="1:13" ht="21" hidden="1">
      <c r="A211" s="29" t="s">
        <v>1788</v>
      </c>
      <c r="B211" s="30" t="s">
        <v>1897</v>
      </c>
      <c r="C211" s="31">
        <f t="shared" si="14"/>
        <v>441300</v>
      </c>
      <c r="D211" s="31">
        <v>0</v>
      </c>
      <c r="E211" s="31">
        <v>0</v>
      </c>
      <c r="F211" s="31">
        <v>0</v>
      </c>
      <c r="G211" s="31">
        <v>441300</v>
      </c>
      <c r="H211" s="31">
        <f t="shared" si="15"/>
        <v>47360.7</v>
      </c>
      <c r="I211" s="31">
        <v>0</v>
      </c>
      <c r="J211" s="31">
        <v>0</v>
      </c>
      <c r="K211" s="31">
        <v>0</v>
      </c>
      <c r="L211" s="31">
        <v>47360.7</v>
      </c>
      <c r="M211" s="91">
        <f t="shared" si="16"/>
        <v>10.732087015635623</v>
      </c>
    </row>
    <row r="212" spans="1:13" ht="21" hidden="1">
      <c r="A212" s="29" t="s">
        <v>944</v>
      </c>
      <c r="B212" s="30" t="s">
        <v>1449</v>
      </c>
      <c r="C212" s="31">
        <f t="shared" si="14"/>
        <v>1984502</v>
      </c>
      <c r="D212" s="31">
        <v>0</v>
      </c>
      <c r="E212" s="31">
        <v>0</v>
      </c>
      <c r="F212" s="31">
        <v>1984502</v>
      </c>
      <c r="G212" s="31">
        <v>0</v>
      </c>
      <c r="H212" s="31">
        <f t="shared" si="15"/>
        <v>269941.98</v>
      </c>
      <c r="I212" s="31">
        <v>0</v>
      </c>
      <c r="J212" s="31">
        <v>0</v>
      </c>
      <c r="K212" s="31">
        <v>269941.98</v>
      </c>
      <c r="L212" s="31">
        <v>0</v>
      </c>
      <c r="M212" s="91">
        <f t="shared" si="16"/>
        <v>13.602504809770913</v>
      </c>
    </row>
    <row r="213" spans="1:13" ht="14.25" hidden="1">
      <c r="A213" s="29" t="s">
        <v>681</v>
      </c>
      <c r="B213" s="30" t="s">
        <v>1965</v>
      </c>
      <c r="C213" s="31">
        <f t="shared" si="14"/>
        <v>156194605.25999996</v>
      </c>
      <c r="D213" s="31">
        <v>10855895.17</v>
      </c>
      <c r="E213" s="31">
        <v>143016415.64</v>
      </c>
      <c r="F213" s="31">
        <v>1116193.04</v>
      </c>
      <c r="G213" s="31">
        <v>1206101.41</v>
      </c>
      <c r="H213" s="31">
        <f t="shared" si="15"/>
        <v>29338565.75</v>
      </c>
      <c r="I213" s="31">
        <v>5988209.42</v>
      </c>
      <c r="J213" s="31">
        <v>22295932.76</v>
      </c>
      <c r="K213" s="31">
        <v>282024.94</v>
      </c>
      <c r="L213" s="31">
        <v>772398.63</v>
      </c>
      <c r="M213" s="91">
        <f t="shared" si="16"/>
        <v>18.783341269157997</v>
      </c>
    </row>
    <row r="214" spans="1:13" ht="21" hidden="1">
      <c r="A214" s="29" t="s">
        <v>987</v>
      </c>
      <c r="B214" s="30" t="s">
        <v>1392</v>
      </c>
      <c r="C214" s="31">
        <f t="shared" si="14"/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f t="shared" si="15"/>
        <v>0</v>
      </c>
      <c r="I214" s="31">
        <v>0</v>
      </c>
      <c r="J214" s="31">
        <v>0</v>
      </c>
      <c r="K214" s="31">
        <v>0</v>
      </c>
      <c r="L214" s="31">
        <v>0</v>
      </c>
      <c r="M214" s="91" t="e">
        <f t="shared" si="16"/>
        <v>#DIV/0!</v>
      </c>
    </row>
    <row r="215" spans="1:13" ht="14.25" hidden="1">
      <c r="A215" s="29" t="s">
        <v>2127</v>
      </c>
      <c r="B215" s="30" t="s">
        <v>1873</v>
      </c>
      <c r="C215" s="31">
        <f t="shared" si="14"/>
        <v>10855895.17</v>
      </c>
      <c r="D215" s="31">
        <v>10855895.17</v>
      </c>
      <c r="E215" s="31">
        <v>0</v>
      </c>
      <c r="F215" s="31">
        <v>0</v>
      </c>
      <c r="G215" s="31">
        <v>0</v>
      </c>
      <c r="H215" s="31">
        <f t="shared" si="15"/>
        <v>5988209.42</v>
      </c>
      <c r="I215" s="31">
        <v>5988209.42</v>
      </c>
      <c r="J215" s="31">
        <v>0</v>
      </c>
      <c r="K215" s="31">
        <v>0</v>
      </c>
      <c r="L215" s="31">
        <v>0</v>
      </c>
      <c r="M215" s="91">
        <f t="shared" si="16"/>
        <v>55.160899458096004</v>
      </c>
    </row>
    <row r="216" spans="1:13" ht="21" hidden="1">
      <c r="A216" s="29" t="s">
        <v>1589</v>
      </c>
      <c r="B216" s="30" t="s">
        <v>1086</v>
      </c>
      <c r="C216" s="31">
        <f t="shared" si="14"/>
        <v>143016415.64</v>
      </c>
      <c r="D216" s="31">
        <v>0</v>
      </c>
      <c r="E216" s="31">
        <v>143016415.64</v>
      </c>
      <c r="F216" s="31">
        <v>0</v>
      </c>
      <c r="G216" s="31">
        <v>0</v>
      </c>
      <c r="H216" s="31">
        <f t="shared" si="15"/>
        <v>22295932.76</v>
      </c>
      <c r="I216" s="31">
        <v>0</v>
      </c>
      <c r="J216" s="31">
        <v>22295932.76</v>
      </c>
      <c r="K216" s="31">
        <v>0</v>
      </c>
      <c r="L216" s="31">
        <v>0</v>
      </c>
      <c r="M216" s="91">
        <f t="shared" si="16"/>
        <v>15.58977174768747</v>
      </c>
    </row>
    <row r="217" spans="1:13" ht="14.25" hidden="1">
      <c r="A217" s="29" t="s">
        <v>1596</v>
      </c>
      <c r="B217" s="30" t="s">
        <v>49</v>
      </c>
      <c r="C217" s="31">
        <f t="shared" si="14"/>
        <v>1206101.41</v>
      </c>
      <c r="D217" s="31">
        <v>0</v>
      </c>
      <c r="E217" s="31">
        <v>0</v>
      </c>
      <c r="F217" s="31">
        <v>0</v>
      </c>
      <c r="G217" s="31">
        <v>1206101.41</v>
      </c>
      <c r="H217" s="31">
        <f t="shared" si="15"/>
        <v>772398.63</v>
      </c>
      <c r="I217" s="31">
        <v>0</v>
      </c>
      <c r="J217" s="31">
        <v>0</v>
      </c>
      <c r="K217" s="31">
        <v>0</v>
      </c>
      <c r="L217" s="31">
        <v>772398.63</v>
      </c>
      <c r="M217" s="91">
        <f t="shared" si="16"/>
        <v>64.04093582810752</v>
      </c>
    </row>
    <row r="218" spans="1:13" ht="21" hidden="1">
      <c r="A218" s="29" t="s">
        <v>1994</v>
      </c>
      <c r="B218" s="30" t="s">
        <v>1484</v>
      </c>
      <c r="C218" s="31">
        <f t="shared" si="14"/>
        <v>1116193.04</v>
      </c>
      <c r="D218" s="31">
        <v>0</v>
      </c>
      <c r="E218" s="31">
        <v>0</v>
      </c>
      <c r="F218" s="31">
        <v>1116193.04</v>
      </c>
      <c r="G218" s="31">
        <v>0</v>
      </c>
      <c r="H218" s="31">
        <f t="shared" si="15"/>
        <v>282024.94</v>
      </c>
      <c r="I218" s="31">
        <v>0</v>
      </c>
      <c r="J218" s="31">
        <v>0</v>
      </c>
      <c r="K218" s="31">
        <v>282024.94</v>
      </c>
      <c r="L218" s="31">
        <v>0</v>
      </c>
      <c r="M218" s="91">
        <f t="shared" si="16"/>
        <v>25.26668146936304</v>
      </c>
    </row>
    <row r="219" spans="1:13" ht="21" hidden="1">
      <c r="A219" s="29" t="s">
        <v>65</v>
      </c>
      <c r="B219" s="30" t="s">
        <v>916</v>
      </c>
      <c r="C219" s="31">
        <f t="shared" si="14"/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f t="shared" si="15"/>
        <v>0</v>
      </c>
      <c r="I219" s="31">
        <v>0</v>
      </c>
      <c r="J219" s="31">
        <v>0</v>
      </c>
      <c r="K219" s="31">
        <v>0</v>
      </c>
      <c r="L219" s="31">
        <v>0</v>
      </c>
      <c r="M219" s="91" t="e">
        <f t="shared" si="16"/>
        <v>#DIV/0!</v>
      </c>
    </row>
    <row r="220" spans="1:13" ht="21">
      <c r="A220" s="29" t="s">
        <v>1670</v>
      </c>
      <c r="B220" s="30" t="s">
        <v>933</v>
      </c>
      <c r="C220" s="31">
        <v>7136000</v>
      </c>
      <c r="D220" s="31">
        <v>395922900.87</v>
      </c>
      <c r="E220" s="31">
        <v>44718040.34</v>
      </c>
      <c r="F220" s="31">
        <v>91504636.48</v>
      </c>
      <c r="G220" s="31">
        <v>17170366.39</v>
      </c>
      <c r="H220" s="31">
        <v>4836000</v>
      </c>
      <c r="I220" s="31">
        <v>55286698.32</v>
      </c>
      <c r="J220" s="31">
        <v>12122662.94</v>
      </c>
      <c r="K220" s="31">
        <v>15398956.79</v>
      </c>
      <c r="L220" s="31">
        <v>11866075.76</v>
      </c>
      <c r="M220" s="91">
        <f t="shared" si="16"/>
        <v>67.76905829596413</v>
      </c>
    </row>
    <row r="221" spans="1:13" ht="14.25" hidden="1">
      <c r="A221" s="29" t="s">
        <v>173</v>
      </c>
      <c r="B221" s="30" t="s">
        <v>983</v>
      </c>
      <c r="C221" s="31">
        <f t="shared" si="14"/>
        <v>37797020</v>
      </c>
      <c r="D221" s="31">
        <v>16641600</v>
      </c>
      <c r="E221" s="31">
        <v>0</v>
      </c>
      <c r="F221" s="31">
        <v>21155420</v>
      </c>
      <c r="G221" s="31">
        <v>0</v>
      </c>
      <c r="H221" s="31">
        <f t="shared" si="15"/>
        <v>4203711.88</v>
      </c>
      <c r="I221" s="31">
        <v>4203711.88</v>
      </c>
      <c r="J221" s="31">
        <v>0</v>
      </c>
      <c r="K221" s="31">
        <v>0</v>
      </c>
      <c r="L221" s="31">
        <v>0</v>
      </c>
      <c r="M221" s="21">
        <f t="shared" si="16"/>
        <v>11.121807698067201</v>
      </c>
    </row>
    <row r="222" spans="1:13" ht="21" hidden="1">
      <c r="A222" s="29" t="s">
        <v>1682</v>
      </c>
      <c r="B222" s="30" t="s">
        <v>1540</v>
      </c>
      <c r="C222" s="31">
        <f t="shared" si="14"/>
        <v>16641600</v>
      </c>
      <c r="D222" s="31">
        <v>16641600</v>
      </c>
      <c r="E222" s="31">
        <v>0</v>
      </c>
      <c r="F222" s="31">
        <v>0</v>
      </c>
      <c r="G222" s="31">
        <v>0</v>
      </c>
      <c r="H222" s="31">
        <f t="shared" si="15"/>
        <v>4203711.88</v>
      </c>
      <c r="I222" s="31">
        <v>4203711.88</v>
      </c>
      <c r="J222" s="31">
        <v>0</v>
      </c>
      <c r="K222" s="31">
        <v>0</v>
      </c>
      <c r="L222" s="31">
        <v>0</v>
      </c>
      <c r="M222" s="21">
        <f t="shared" si="16"/>
        <v>25.260262715123545</v>
      </c>
    </row>
    <row r="223" spans="1:13" ht="21" hidden="1">
      <c r="A223" s="29" t="s">
        <v>1938</v>
      </c>
      <c r="B223" s="30" t="s">
        <v>1614</v>
      </c>
      <c r="C223" s="31">
        <f t="shared" si="14"/>
        <v>21155420</v>
      </c>
      <c r="D223" s="31">
        <v>0</v>
      </c>
      <c r="E223" s="31">
        <v>0</v>
      </c>
      <c r="F223" s="31">
        <v>21155420</v>
      </c>
      <c r="G223" s="31">
        <v>0</v>
      </c>
      <c r="H223" s="31">
        <f t="shared" si="15"/>
        <v>0</v>
      </c>
      <c r="I223" s="31">
        <v>0</v>
      </c>
      <c r="J223" s="31">
        <v>0</v>
      </c>
      <c r="K223" s="31">
        <v>0</v>
      </c>
      <c r="L223" s="31">
        <v>0</v>
      </c>
      <c r="M223" s="21">
        <f t="shared" si="16"/>
        <v>0</v>
      </c>
    </row>
    <row r="224" spans="1:13" ht="14.25" hidden="1">
      <c r="A224" s="29" t="s">
        <v>1008</v>
      </c>
      <c r="B224" s="30" t="s">
        <v>2083</v>
      </c>
      <c r="C224" s="31">
        <f t="shared" si="14"/>
        <v>334400856.68</v>
      </c>
      <c r="D224" s="31">
        <v>273614100.87</v>
      </c>
      <c r="E224" s="31">
        <v>22427092.93</v>
      </c>
      <c r="F224" s="31">
        <v>36029352.88</v>
      </c>
      <c r="G224" s="31">
        <v>2330310</v>
      </c>
      <c r="H224" s="31">
        <f t="shared" si="15"/>
        <v>49260185.32</v>
      </c>
      <c r="I224" s="31">
        <v>28652082.24</v>
      </c>
      <c r="J224" s="31">
        <v>6964224.3</v>
      </c>
      <c r="K224" s="31">
        <v>13358208.78</v>
      </c>
      <c r="L224" s="31">
        <v>285670</v>
      </c>
      <c r="M224" s="21">
        <f t="shared" si="16"/>
        <v>14.730878924493549</v>
      </c>
    </row>
    <row r="225" spans="1:13" ht="14.25" hidden="1">
      <c r="A225" s="29" t="s">
        <v>2055</v>
      </c>
      <c r="B225" s="30" t="s">
        <v>1350</v>
      </c>
      <c r="C225" s="31">
        <f t="shared" si="14"/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f t="shared" si="15"/>
        <v>0</v>
      </c>
      <c r="I225" s="31">
        <v>0</v>
      </c>
      <c r="J225" s="31">
        <v>0</v>
      </c>
      <c r="K225" s="31">
        <v>0</v>
      </c>
      <c r="L225" s="31">
        <v>0</v>
      </c>
      <c r="M225" s="21" t="e">
        <f t="shared" si="16"/>
        <v>#DIV/0!</v>
      </c>
    </row>
    <row r="226" spans="1:13" ht="14.25" hidden="1">
      <c r="A226" s="29" t="s">
        <v>1749</v>
      </c>
      <c r="B226" s="30" t="s">
        <v>949</v>
      </c>
      <c r="C226" s="31">
        <f t="shared" si="14"/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f t="shared" si="15"/>
        <v>0</v>
      </c>
      <c r="I226" s="31">
        <v>0</v>
      </c>
      <c r="J226" s="31">
        <v>0</v>
      </c>
      <c r="K226" s="31">
        <v>0</v>
      </c>
      <c r="L226" s="31">
        <v>0</v>
      </c>
      <c r="M226" s="21" t="e">
        <f t="shared" si="16"/>
        <v>#DIV/0!</v>
      </c>
    </row>
    <row r="227" spans="1:13" ht="14.25" hidden="1">
      <c r="A227" s="29" t="s">
        <v>1516</v>
      </c>
      <c r="B227" s="30" t="s">
        <v>1544</v>
      </c>
      <c r="C227" s="31">
        <f t="shared" si="14"/>
        <v>273613100.87</v>
      </c>
      <c r="D227" s="31">
        <v>273613100.87</v>
      </c>
      <c r="E227" s="31">
        <v>0</v>
      </c>
      <c r="F227" s="31">
        <v>0</v>
      </c>
      <c r="G227" s="31">
        <v>0</v>
      </c>
      <c r="H227" s="31">
        <f t="shared" si="15"/>
        <v>28652082.24</v>
      </c>
      <c r="I227" s="31">
        <v>28652082.24</v>
      </c>
      <c r="J227" s="31">
        <v>0</v>
      </c>
      <c r="K227" s="31">
        <v>0</v>
      </c>
      <c r="L227" s="31">
        <v>0</v>
      </c>
      <c r="M227" s="21">
        <f t="shared" si="16"/>
        <v>10.47175085874754</v>
      </c>
    </row>
    <row r="228" spans="1:13" ht="14.25" hidden="1">
      <c r="A228" s="29" t="s">
        <v>1761</v>
      </c>
      <c r="B228" s="30" t="s">
        <v>1479</v>
      </c>
      <c r="C228" s="31">
        <f t="shared" si="14"/>
        <v>1000</v>
      </c>
      <c r="D228" s="31">
        <v>1000</v>
      </c>
      <c r="E228" s="31">
        <v>0</v>
      </c>
      <c r="F228" s="31">
        <v>0</v>
      </c>
      <c r="G228" s="31">
        <v>0</v>
      </c>
      <c r="H228" s="31">
        <f t="shared" si="15"/>
        <v>0</v>
      </c>
      <c r="I228" s="31">
        <v>0</v>
      </c>
      <c r="J228" s="31">
        <v>0</v>
      </c>
      <c r="K228" s="31">
        <v>0</v>
      </c>
      <c r="L228" s="31">
        <v>0</v>
      </c>
      <c r="M228" s="21">
        <f t="shared" si="16"/>
        <v>0</v>
      </c>
    </row>
    <row r="229" spans="1:13" ht="14.25" hidden="1">
      <c r="A229" s="29" t="s">
        <v>62</v>
      </c>
      <c r="B229" s="30" t="s">
        <v>1789</v>
      </c>
      <c r="C229" s="31">
        <f t="shared" si="14"/>
        <v>1000</v>
      </c>
      <c r="D229" s="31">
        <v>1000</v>
      </c>
      <c r="E229" s="31">
        <v>0</v>
      </c>
      <c r="F229" s="31">
        <v>0</v>
      </c>
      <c r="G229" s="31">
        <v>0</v>
      </c>
      <c r="H229" s="31">
        <f t="shared" si="15"/>
        <v>0</v>
      </c>
      <c r="I229" s="31">
        <v>0</v>
      </c>
      <c r="J229" s="31">
        <v>0</v>
      </c>
      <c r="K229" s="31">
        <v>0</v>
      </c>
      <c r="L229" s="31">
        <v>0</v>
      </c>
      <c r="M229" s="21">
        <f t="shared" si="16"/>
        <v>0</v>
      </c>
    </row>
    <row r="230" spans="1:13" ht="14.25" hidden="1">
      <c r="A230" s="29" t="s">
        <v>1076</v>
      </c>
      <c r="B230" s="30" t="s">
        <v>12</v>
      </c>
      <c r="C230" s="31">
        <f t="shared" si="14"/>
        <v>273613100.87</v>
      </c>
      <c r="D230" s="31">
        <v>273613100.87</v>
      </c>
      <c r="E230" s="31">
        <v>0</v>
      </c>
      <c r="F230" s="31">
        <v>0</v>
      </c>
      <c r="G230" s="31">
        <v>0</v>
      </c>
      <c r="H230" s="31">
        <f t="shared" si="15"/>
        <v>28652082.24</v>
      </c>
      <c r="I230" s="31">
        <v>28652082.24</v>
      </c>
      <c r="J230" s="31">
        <v>0</v>
      </c>
      <c r="K230" s="31">
        <v>0</v>
      </c>
      <c r="L230" s="31">
        <v>0</v>
      </c>
      <c r="M230" s="21">
        <f t="shared" si="16"/>
        <v>10.47175085874754</v>
      </c>
    </row>
    <row r="231" spans="1:13" ht="14.25" hidden="1">
      <c r="A231" s="29" t="s">
        <v>1045</v>
      </c>
      <c r="B231" s="30" t="s">
        <v>1619</v>
      </c>
      <c r="C231" s="31">
        <f t="shared" si="14"/>
        <v>21817092.93</v>
      </c>
      <c r="D231" s="31">
        <v>0</v>
      </c>
      <c r="E231" s="31">
        <v>21817092.93</v>
      </c>
      <c r="F231" s="31">
        <v>0</v>
      </c>
      <c r="G231" s="31">
        <v>0</v>
      </c>
      <c r="H231" s="31">
        <f t="shared" si="15"/>
        <v>6964224.3</v>
      </c>
      <c r="I231" s="31">
        <v>0</v>
      </c>
      <c r="J231" s="31">
        <v>6964224.3</v>
      </c>
      <c r="K231" s="31">
        <v>0</v>
      </c>
      <c r="L231" s="31">
        <v>0</v>
      </c>
      <c r="M231" s="21">
        <f t="shared" si="16"/>
        <v>31.920954466044893</v>
      </c>
    </row>
    <row r="232" spans="1:13" ht="14.25" hidden="1">
      <c r="A232" s="29" t="s">
        <v>253</v>
      </c>
      <c r="B232" s="30" t="s">
        <v>168</v>
      </c>
      <c r="C232" s="31">
        <f t="shared" si="14"/>
        <v>610000</v>
      </c>
      <c r="D232" s="31">
        <v>0</v>
      </c>
      <c r="E232" s="31">
        <v>610000</v>
      </c>
      <c r="F232" s="31">
        <v>0</v>
      </c>
      <c r="G232" s="31">
        <v>0</v>
      </c>
      <c r="H232" s="31">
        <f t="shared" si="15"/>
        <v>0</v>
      </c>
      <c r="I232" s="31">
        <v>0</v>
      </c>
      <c r="J232" s="31">
        <v>0</v>
      </c>
      <c r="K232" s="31">
        <v>0</v>
      </c>
      <c r="L232" s="31">
        <v>0</v>
      </c>
      <c r="M232" s="21">
        <f t="shared" si="16"/>
        <v>0</v>
      </c>
    </row>
    <row r="233" spans="1:13" ht="14.25" hidden="1">
      <c r="A233" s="29" t="s">
        <v>684</v>
      </c>
      <c r="B233" s="30" t="s">
        <v>1810</v>
      </c>
      <c r="C233" s="31">
        <f t="shared" si="14"/>
        <v>2214000</v>
      </c>
      <c r="D233" s="31">
        <v>0</v>
      </c>
      <c r="E233" s="31">
        <v>0</v>
      </c>
      <c r="F233" s="31">
        <v>0</v>
      </c>
      <c r="G233" s="31">
        <v>2214000</v>
      </c>
      <c r="H233" s="31">
        <f t="shared" si="15"/>
        <v>285670</v>
      </c>
      <c r="I233" s="31">
        <v>0</v>
      </c>
      <c r="J233" s="31">
        <v>0</v>
      </c>
      <c r="K233" s="31">
        <v>0</v>
      </c>
      <c r="L233" s="31">
        <v>285670</v>
      </c>
      <c r="M233" s="21">
        <f t="shared" si="16"/>
        <v>12.902890695573621</v>
      </c>
    </row>
    <row r="234" spans="1:13" ht="14.25" hidden="1">
      <c r="A234" s="29" t="s">
        <v>1816</v>
      </c>
      <c r="B234" s="30" t="s">
        <v>1092</v>
      </c>
      <c r="C234" s="31">
        <f t="shared" si="14"/>
        <v>116310</v>
      </c>
      <c r="D234" s="31">
        <v>0</v>
      </c>
      <c r="E234" s="31">
        <v>0</v>
      </c>
      <c r="F234" s="31">
        <v>0</v>
      </c>
      <c r="G234" s="31">
        <v>116310</v>
      </c>
      <c r="H234" s="31">
        <f t="shared" si="15"/>
        <v>0</v>
      </c>
      <c r="I234" s="31">
        <v>0</v>
      </c>
      <c r="J234" s="31">
        <v>0</v>
      </c>
      <c r="K234" s="31">
        <v>0</v>
      </c>
      <c r="L234" s="31">
        <v>0</v>
      </c>
      <c r="M234" s="21">
        <f t="shared" si="16"/>
        <v>0</v>
      </c>
    </row>
    <row r="235" spans="1:13" ht="14.25" hidden="1">
      <c r="A235" s="29" t="s">
        <v>1559</v>
      </c>
      <c r="B235" s="30" t="s">
        <v>1909</v>
      </c>
      <c r="C235" s="31">
        <f t="shared" si="14"/>
        <v>35938352.88</v>
      </c>
      <c r="D235" s="31">
        <v>0</v>
      </c>
      <c r="E235" s="31">
        <v>0</v>
      </c>
      <c r="F235" s="31">
        <v>35938352.88</v>
      </c>
      <c r="G235" s="31">
        <v>0</v>
      </c>
      <c r="H235" s="31">
        <f t="shared" si="15"/>
        <v>13358208.78</v>
      </c>
      <c r="I235" s="31">
        <v>0</v>
      </c>
      <c r="J235" s="31">
        <v>0</v>
      </c>
      <c r="K235" s="31">
        <v>13358208.78</v>
      </c>
      <c r="L235" s="31">
        <v>0</v>
      </c>
      <c r="M235" s="21">
        <f t="shared" si="16"/>
        <v>37.169785784573214</v>
      </c>
    </row>
    <row r="236" spans="1:13" ht="14.25" hidden="1">
      <c r="A236" s="29" t="s">
        <v>1630</v>
      </c>
      <c r="B236" s="30" t="s">
        <v>1565</v>
      </c>
      <c r="C236" s="31">
        <f t="shared" si="14"/>
        <v>91000</v>
      </c>
      <c r="D236" s="31">
        <v>0</v>
      </c>
      <c r="E236" s="31">
        <v>0</v>
      </c>
      <c r="F236" s="31">
        <v>91000</v>
      </c>
      <c r="G236" s="31">
        <v>0</v>
      </c>
      <c r="H236" s="31">
        <f t="shared" si="15"/>
        <v>0</v>
      </c>
      <c r="I236" s="31">
        <v>0</v>
      </c>
      <c r="J236" s="31">
        <v>0</v>
      </c>
      <c r="K236" s="31">
        <v>0</v>
      </c>
      <c r="L236" s="31">
        <v>0</v>
      </c>
      <c r="M236" s="21">
        <f t="shared" si="16"/>
        <v>0</v>
      </c>
    </row>
    <row r="237" spans="1:13" ht="14.25" hidden="1">
      <c r="A237" s="29" t="s">
        <v>952</v>
      </c>
      <c r="B237" s="30" t="s">
        <v>2102</v>
      </c>
      <c r="C237" s="31">
        <f t="shared" si="14"/>
        <v>400000</v>
      </c>
      <c r="D237" s="31">
        <v>0</v>
      </c>
      <c r="E237" s="31">
        <v>400000</v>
      </c>
      <c r="F237" s="31">
        <v>0</v>
      </c>
      <c r="G237" s="31">
        <v>0</v>
      </c>
      <c r="H237" s="31">
        <f t="shared" si="15"/>
        <v>2699605</v>
      </c>
      <c r="I237" s="31">
        <v>0</v>
      </c>
      <c r="J237" s="31">
        <v>2699605</v>
      </c>
      <c r="K237" s="31">
        <v>0</v>
      </c>
      <c r="L237" s="31">
        <v>0</v>
      </c>
      <c r="M237" s="21">
        <f t="shared" si="16"/>
        <v>674.90125</v>
      </c>
    </row>
    <row r="238" spans="1:13" ht="14.25" hidden="1">
      <c r="A238" s="29" t="s">
        <v>2075</v>
      </c>
      <c r="B238" s="30" t="s">
        <v>2050</v>
      </c>
      <c r="C238" s="31">
        <f t="shared" si="14"/>
        <v>160000</v>
      </c>
      <c r="D238" s="31">
        <v>0</v>
      </c>
      <c r="E238" s="31">
        <v>160000</v>
      </c>
      <c r="F238" s="31">
        <v>0</v>
      </c>
      <c r="G238" s="31">
        <v>0</v>
      </c>
      <c r="H238" s="31">
        <f t="shared" si="15"/>
        <v>0</v>
      </c>
      <c r="I238" s="31">
        <v>0</v>
      </c>
      <c r="J238" s="31">
        <v>0</v>
      </c>
      <c r="K238" s="31">
        <v>0</v>
      </c>
      <c r="L238" s="31">
        <v>0</v>
      </c>
      <c r="M238" s="21">
        <f t="shared" si="16"/>
        <v>0</v>
      </c>
    </row>
    <row r="239" spans="1:13" ht="14.25" hidden="1">
      <c r="A239" s="29" t="s">
        <v>2042</v>
      </c>
      <c r="B239" s="30" t="s">
        <v>1738</v>
      </c>
      <c r="C239" s="31">
        <f t="shared" si="14"/>
        <v>1510000</v>
      </c>
      <c r="D239" s="31">
        <v>0</v>
      </c>
      <c r="E239" s="31">
        <v>0</v>
      </c>
      <c r="F239" s="31">
        <v>0</v>
      </c>
      <c r="G239" s="31">
        <v>1510000</v>
      </c>
      <c r="H239" s="31">
        <f t="shared" si="15"/>
        <v>0</v>
      </c>
      <c r="I239" s="31">
        <v>0</v>
      </c>
      <c r="J239" s="31">
        <v>0</v>
      </c>
      <c r="K239" s="31">
        <v>0</v>
      </c>
      <c r="L239" s="31">
        <v>0</v>
      </c>
      <c r="M239" s="21">
        <f t="shared" si="16"/>
        <v>0</v>
      </c>
    </row>
    <row r="240" spans="1:13" ht="14.25" hidden="1">
      <c r="A240" s="29" t="s">
        <v>170</v>
      </c>
      <c r="B240" s="30" t="s">
        <v>1012</v>
      </c>
      <c r="C240" s="31">
        <f t="shared" si="14"/>
        <v>40000</v>
      </c>
      <c r="D240" s="31">
        <v>0</v>
      </c>
      <c r="E240" s="31">
        <v>0</v>
      </c>
      <c r="F240" s="31">
        <v>40000</v>
      </c>
      <c r="G240" s="31">
        <v>0</v>
      </c>
      <c r="H240" s="31">
        <f t="shared" si="15"/>
        <v>0</v>
      </c>
      <c r="I240" s="31">
        <v>0</v>
      </c>
      <c r="J240" s="31">
        <v>0</v>
      </c>
      <c r="K240" s="31">
        <v>0</v>
      </c>
      <c r="L240" s="31">
        <v>0</v>
      </c>
      <c r="M240" s="21">
        <f t="shared" si="16"/>
        <v>0</v>
      </c>
    </row>
    <row r="241" spans="1:13" ht="14.25" hidden="1">
      <c r="A241" s="29" t="s">
        <v>1527</v>
      </c>
      <c r="B241" s="30" t="s">
        <v>1997</v>
      </c>
      <c r="C241" s="31">
        <f aca="true" t="shared" si="17" ref="C241:C303">SUM(D241:G241)</f>
        <v>21417092.93</v>
      </c>
      <c r="D241" s="31">
        <v>0</v>
      </c>
      <c r="E241" s="31">
        <v>21417092.93</v>
      </c>
      <c r="F241" s="31">
        <v>0</v>
      </c>
      <c r="G241" s="31">
        <v>0</v>
      </c>
      <c r="H241" s="31">
        <f aca="true" t="shared" si="18" ref="H241:H303">SUM(I241:L241)</f>
        <v>4264619.3</v>
      </c>
      <c r="I241" s="31">
        <v>0</v>
      </c>
      <c r="J241" s="31">
        <v>4264619.3</v>
      </c>
      <c r="K241" s="31">
        <v>0</v>
      </c>
      <c r="L241" s="31">
        <v>0</v>
      </c>
      <c r="M241" s="21">
        <f t="shared" si="16"/>
        <v>19.912222979741255</v>
      </c>
    </row>
    <row r="242" spans="1:13" ht="14.25" hidden="1">
      <c r="A242" s="29" t="s">
        <v>1082</v>
      </c>
      <c r="B242" s="30" t="s">
        <v>1951</v>
      </c>
      <c r="C242" s="31">
        <f t="shared" si="17"/>
        <v>450000</v>
      </c>
      <c r="D242" s="31">
        <v>0</v>
      </c>
      <c r="E242" s="31">
        <v>450000</v>
      </c>
      <c r="F242" s="31">
        <v>0</v>
      </c>
      <c r="G242" s="31">
        <v>0</v>
      </c>
      <c r="H242" s="31">
        <f t="shared" si="18"/>
        <v>0</v>
      </c>
      <c r="I242" s="31">
        <v>0</v>
      </c>
      <c r="J242" s="31">
        <v>0</v>
      </c>
      <c r="K242" s="31">
        <v>0</v>
      </c>
      <c r="L242" s="31">
        <v>0</v>
      </c>
      <c r="M242" s="21">
        <f t="shared" si="16"/>
        <v>0</v>
      </c>
    </row>
    <row r="243" spans="1:13" ht="14.25" hidden="1">
      <c r="A243" s="29" t="s">
        <v>683</v>
      </c>
      <c r="B243" s="30" t="s">
        <v>1441</v>
      </c>
      <c r="C243" s="31">
        <f t="shared" si="17"/>
        <v>704000</v>
      </c>
      <c r="D243" s="31">
        <v>0</v>
      </c>
      <c r="E243" s="31">
        <v>0</v>
      </c>
      <c r="F243" s="31">
        <v>0</v>
      </c>
      <c r="G243" s="31">
        <v>704000</v>
      </c>
      <c r="H243" s="31">
        <f t="shared" si="18"/>
        <v>285670</v>
      </c>
      <c r="I243" s="31">
        <v>0</v>
      </c>
      <c r="J243" s="31">
        <v>0</v>
      </c>
      <c r="K243" s="31">
        <v>0</v>
      </c>
      <c r="L243" s="31">
        <v>285670</v>
      </c>
      <c r="M243" s="21">
        <f t="shared" si="16"/>
        <v>40.578125</v>
      </c>
    </row>
    <row r="244" spans="1:13" ht="14.25" hidden="1">
      <c r="A244" s="29" t="s">
        <v>1427</v>
      </c>
      <c r="B244" s="30" t="s">
        <v>2078</v>
      </c>
      <c r="C244" s="31">
        <f t="shared" si="17"/>
        <v>116310</v>
      </c>
      <c r="D244" s="31">
        <v>0</v>
      </c>
      <c r="E244" s="31">
        <v>0</v>
      </c>
      <c r="F244" s="31">
        <v>0</v>
      </c>
      <c r="G244" s="31">
        <v>116310</v>
      </c>
      <c r="H244" s="31">
        <f t="shared" si="18"/>
        <v>0</v>
      </c>
      <c r="I244" s="31">
        <v>0</v>
      </c>
      <c r="J244" s="31">
        <v>0</v>
      </c>
      <c r="K244" s="31">
        <v>0</v>
      </c>
      <c r="L244" s="31">
        <v>0</v>
      </c>
      <c r="M244" s="21">
        <f t="shared" si="16"/>
        <v>0</v>
      </c>
    </row>
    <row r="245" spans="1:13" ht="14.25" hidden="1">
      <c r="A245" s="29" t="s">
        <v>1438</v>
      </c>
      <c r="B245" s="30" t="s">
        <v>1465</v>
      </c>
      <c r="C245" s="31">
        <f t="shared" si="17"/>
        <v>35938352.88</v>
      </c>
      <c r="D245" s="31">
        <v>0</v>
      </c>
      <c r="E245" s="31">
        <v>0</v>
      </c>
      <c r="F245" s="31">
        <v>35938352.88</v>
      </c>
      <c r="G245" s="31">
        <v>0</v>
      </c>
      <c r="H245" s="31">
        <f t="shared" si="18"/>
        <v>13358208.78</v>
      </c>
      <c r="I245" s="31">
        <v>0</v>
      </c>
      <c r="J245" s="31">
        <v>0</v>
      </c>
      <c r="K245" s="31">
        <v>13358208.78</v>
      </c>
      <c r="L245" s="31">
        <v>0</v>
      </c>
      <c r="M245" s="21">
        <f t="shared" si="16"/>
        <v>37.169785784573214</v>
      </c>
    </row>
    <row r="246" spans="1:13" ht="14.25" hidden="1">
      <c r="A246" s="29" t="s">
        <v>1053</v>
      </c>
      <c r="B246" s="30" t="s">
        <v>88</v>
      </c>
      <c r="C246" s="31">
        <f t="shared" si="17"/>
        <v>51000</v>
      </c>
      <c r="D246" s="31">
        <v>0</v>
      </c>
      <c r="E246" s="31">
        <v>0</v>
      </c>
      <c r="F246" s="31">
        <v>51000</v>
      </c>
      <c r="G246" s="31">
        <v>0</v>
      </c>
      <c r="H246" s="31">
        <f t="shared" si="18"/>
        <v>0</v>
      </c>
      <c r="I246" s="31">
        <v>0</v>
      </c>
      <c r="J246" s="31">
        <v>0</v>
      </c>
      <c r="K246" s="31">
        <v>0</v>
      </c>
      <c r="L246" s="31">
        <v>0</v>
      </c>
      <c r="M246" s="21">
        <f t="shared" si="16"/>
        <v>0</v>
      </c>
    </row>
    <row r="247" spans="1:13" ht="21" hidden="1">
      <c r="A247" s="29" t="s">
        <v>990</v>
      </c>
      <c r="B247" s="30" t="s">
        <v>1538</v>
      </c>
      <c r="C247" s="31">
        <f t="shared" si="17"/>
        <v>177022513.39999998</v>
      </c>
      <c r="D247" s="31">
        <v>105667200</v>
      </c>
      <c r="E247" s="31">
        <v>22290947.41</v>
      </c>
      <c r="F247" s="31">
        <v>34224309.6</v>
      </c>
      <c r="G247" s="31">
        <v>14840056.39</v>
      </c>
      <c r="H247" s="31">
        <f t="shared" si="18"/>
        <v>41205003.21</v>
      </c>
      <c r="I247" s="31">
        <v>22425410.8</v>
      </c>
      <c r="J247" s="31">
        <v>5158438.64</v>
      </c>
      <c r="K247" s="31">
        <v>2040748.01</v>
      </c>
      <c r="L247" s="31">
        <v>11580405.76</v>
      </c>
      <c r="M247" s="21">
        <f t="shared" si="16"/>
        <v>23.27670216549982</v>
      </c>
    </row>
    <row r="248" spans="1:13" ht="21" hidden="1">
      <c r="A248" s="29" t="s">
        <v>52</v>
      </c>
      <c r="B248" s="30" t="s">
        <v>85</v>
      </c>
      <c r="C248" s="31">
        <f t="shared" si="17"/>
        <v>117624737.61000001</v>
      </c>
      <c r="D248" s="31">
        <v>74177200</v>
      </c>
      <c r="E248" s="31">
        <v>16677728.01</v>
      </c>
      <c r="F248" s="31">
        <v>26709809.6</v>
      </c>
      <c r="G248" s="31">
        <v>60000</v>
      </c>
      <c r="H248" s="31">
        <f t="shared" si="18"/>
        <v>18888697.400000002</v>
      </c>
      <c r="I248" s="31">
        <v>12085752.74</v>
      </c>
      <c r="J248" s="31">
        <v>4936306.81</v>
      </c>
      <c r="K248" s="31">
        <v>1866637.85</v>
      </c>
      <c r="L248" s="31">
        <v>0</v>
      </c>
      <c r="M248" s="21">
        <f t="shared" si="16"/>
        <v>16.058439562796657</v>
      </c>
    </row>
    <row r="249" spans="1:13" ht="31.5" hidden="1">
      <c r="A249" s="29" t="s">
        <v>1070</v>
      </c>
      <c r="B249" s="30" t="s">
        <v>1375</v>
      </c>
      <c r="C249" s="31">
        <f t="shared" si="17"/>
        <v>74177200</v>
      </c>
      <c r="D249" s="31">
        <v>74177200</v>
      </c>
      <c r="E249" s="31">
        <v>0</v>
      </c>
      <c r="F249" s="31">
        <v>0</v>
      </c>
      <c r="G249" s="31">
        <v>0</v>
      </c>
      <c r="H249" s="31">
        <f t="shared" si="18"/>
        <v>12085752.74</v>
      </c>
      <c r="I249" s="31">
        <v>12085752.74</v>
      </c>
      <c r="J249" s="31">
        <v>0</v>
      </c>
      <c r="K249" s="31">
        <v>0</v>
      </c>
      <c r="L249" s="31">
        <v>0</v>
      </c>
      <c r="M249" s="21">
        <f t="shared" si="16"/>
        <v>16.293082968890708</v>
      </c>
    </row>
    <row r="250" spans="1:13" ht="31.5" hidden="1">
      <c r="A250" s="29" t="s">
        <v>2104</v>
      </c>
      <c r="B250" s="30" t="s">
        <v>2079</v>
      </c>
      <c r="C250" s="31">
        <f t="shared" si="17"/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f t="shared" si="18"/>
        <v>13574.34</v>
      </c>
      <c r="I250" s="31">
        <v>0</v>
      </c>
      <c r="J250" s="31">
        <v>13574.34</v>
      </c>
      <c r="K250" s="31">
        <v>0</v>
      </c>
      <c r="L250" s="31">
        <v>0</v>
      </c>
      <c r="M250" s="21" t="e">
        <f t="shared" si="16"/>
        <v>#DIV/0!</v>
      </c>
    </row>
    <row r="251" spans="1:13" ht="31.5" hidden="1">
      <c r="A251" s="29" t="s">
        <v>1364</v>
      </c>
      <c r="B251" s="30" t="s">
        <v>1704</v>
      </c>
      <c r="C251" s="31">
        <f t="shared" si="17"/>
        <v>5518400</v>
      </c>
      <c r="D251" s="31">
        <v>0</v>
      </c>
      <c r="E251" s="31">
        <v>5458400</v>
      </c>
      <c r="F251" s="31">
        <v>0</v>
      </c>
      <c r="G251" s="31">
        <v>60000</v>
      </c>
      <c r="H251" s="31">
        <f t="shared" si="18"/>
        <v>3056095.6</v>
      </c>
      <c r="I251" s="31">
        <v>0</v>
      </c>
      <c r="J251" s="31">
        <v>3056095.6</v>
      </c>
      <c r="K251" s="31">
        <v>0</v>
      </c>
      <c r="L251" s="31">
        <v>0</v>
      </c>
      <c r="M251" s="21">
        <f t="shared" si="16"/>
        <v>55.38010292838504</v>
      </c>
    </row>
    <row r="252" spans="1:13" ht="31.5" hidden="1">
      <c r="A252" s="29" t="s">
        <v>1646</v>
      </c>
      <c r="B252" s="30" t="s">
        <v>883</v>
      </c>
      <c r="C252" s="31">
        <f t="shared" si="17"/>
        <v>37929137.61</v>
      </c>
      <c r="D252" s="31">
        <v>0</v>
      </c>
      <c r="E252" s="31">
        <v>11219328.01</v>
      </c>
      <c r="F252" s="31">
        <v>26709809.6</v>
      </c>
      <c r="G252" s="31">
        <v>0</v>
      </c>
      <c r="H252" s="31">
        <f t="shared" si="18"/>
        <v>3733274.72</v>
      </c>
      <c r="I252" s="31">
        <v>0</v>
      </c>
      <c r="J252" s="31">
        <v>1866636.87</v>
      </c>
      <c r="K252" s="31">
        <v>1866637.85</v>
      </c>
      <c r="L252" s="31">
        <v>0</v>
      </c>
      <c r="M252" s="21">
        <f t="shared" si="16"/>
        <v>9.842761937766083</v>
      </c>
    </row>
    <row r="253" spans="1:13" ht="31.5" hidden="1">
      <c r="A253" s="29" t="s">
        <v>1967</v>
      </c>
      <c r="B253" s="30" t="s">
        <v>937</v>
      </c>
      <c r="C253" s="31">
        <f t="shared" si="17"/>
        <v>59397775.79</v>
      </c>
      <c r="D253" s="31">
        <v>31490000</v>
      </c>
      <c r="E253" s="31">
        <v>5613219.4</v>
      </c>
      <c r="F253" s="31">
        <v>7514500</v>
      </c>
      <c r="G253" s="31">
        <v>14780056.39</v>
      </c>
      <c r="H253" s="31">
        <f t="shared" si="18"/>
        <v>22316305.810000002</v>
      </c>
      <c r="I253" s="31">
        <v>10339658.06</v>
      </c>
      <c r="J253" s="31">
        <v>222131.83</v>
      </c>
      <c r="K253" s="31">
        <v>174110.16</v>
      </c>
      <c r="L253" s="31">
        <v>11580405.76</v>
      </c>
      <c r="M253" s="21">
        <f t="shared" si="16"/>
        <v>37.570945230169876</v>
      </c>
    </row>
    <row r="254" spans="1:13" ht="31.5" hidden="1">
      <c r="A254" s="29" t="s">
        <v>2105</v>
      </c>
      <c r="B254" s="30" t="s">
        <v>1478</v>
      </c>
      <c r="C254" s="31">
        <f t="shared" si="17"/>
        <v>31490000</v>
      </c>
      <c r="D254" s="31">
        <v>31490000</v>
      </c>
      <c r="E254" s="31">
        <v>0</v>
      </c>
      <c r="F254" s="31">
        <v>0</v>
      </c>
      <c r="G254" s="31">
        <v>0</v>
      </c>
      <c r="H254" s="31">
        <f t="shared" si="18"/>
        <v>10339658.06</v>
      </c>
      <c r="I254" s="31">
        <v>10339658.06</v>
      </c>
      <c r="J254" s="31">
        <v>0</v>
      </c>
      <c r="K254" s="31">
        <v>0</v>
      </c>
      <c r="L254" s="31">
        <v>0</v>
      </c>
      <c r="M254" s="21">
        <f t="shared" si="16"/>
        <v>32.834735026992696</v>
      </c>
    </row>
    <row r="255" spans="1:13" ht="31.5" hidden="1">
      <c r="A255" s="29" t="s">
        <v>951</v>
      </c>
      <c r="B255" s="30" t="s">
        <v>1442</v>
      </c>
      <c r="C255" s="31">
        <f t="shared" si="17"/>
        <v>5613219.4</v>
      </c>
      <c r="D255" s="31">
        <v>0</v>
      </c>
      <c r="E255" s="31">
        <v>5613219.4</v>
      </c>
      <c r="F255" s="31">
        <v>0</v>
      </c>
      <c r="G255" s="31">
        <v>0</v>
      </c>
      <c r="H255" s="31">
        <f t="shared" si="18"/>
        <v>222131.83</v>
      </c>
      <c r="I255" s="31">
        <v>0</v>
      </c>
      <c r="J255" s="31">
        <v>222131.83</v>
      </c>
      <c r="K255" s="31">
        <v>0</v>
      </c>
      <c r="L255" s="31">
        <v>0</v>
      </c>
      <c r="M255" s="21">
        <f t="shared" si="16"/>
        <v>3.9572981950429367</v>
      </c>
    </row>
    <row r="256" spans="1:13" ht="31.5" hidden="1">
      <c r="A256" s="29" t="s">
        <v>1483</v>
      </c>
      <c r="B256" s="30" t="s">
        <v>1764</v>
      </c>
      <c r="C256" s="31">
        <f t="shared" si="17"/>
        <v>14780056.39</v>
      </c>
      <c r="D256" s="31">
        <v>0</v>
      </c>
      <c r="E256" s="31">
        <v>0</v>
      </c>
      <c r="F256" s="31">
        <v>0</v>
      </c>
      <c r="G256" s="31">
        <v>14780056.39</v>
      </c>
      <c r="H256" s="31">
        <f t="shared" si="18"/>
        <v>11580405.76</v>
      </c>
      <c r="I256" s="31">
        <v>0</v>
      </c>
      <c r="J256" s="31">
        <v>0</v>
      </c>
      <c r="K256" s="31">
        <v>0</v>
      </c>
      <c r="L256" s="31">
        <v>11580405.76</v>
      </c>
      <c r="M256" s="21">
        <f t="shared" si="16"/>
        <v>78.3515668305241</v>
      </c>
    </row>
    <row r="257" spans="1:13" ht="31.5" hidden="1">
      <c r="A257" s="29" t="s">
        <v>1977</v>
      </c>
      <c r="B257" s="30" t="s">
        <v>30</v>
      </c>
      <c r="C257" s="31">
        <f t="shared" si="17"/>
        <v>7514500</v>
      </c>
      <c r="D257" s="31">
        <v>0</v>
      </c>
      <c r="E257" s="31">
        <v>0</v>
      </c>
      <c r="F257" s="31">
        <v>7514500</v>
      </c>
      <c r="G257" s="31">
        <v>0</v>
      </c>
      <c r="H257" s="31">
        <f t="shared" si="18"/>
        <v>174110.16</v>
      </c>
      <c r="I257" s="31">
        <v>0</v>
      </c>
      <c r="J257" s="31">
        <v>0</v>
      </c>
      <c r="K257" s="31">
        <v>174110.16</v>
      </c>
      <c r="L257" s="31">
        <v>0</v>
      </c>
      <c r="M257" s="21">
        <f t="shared" si="16"/>
        <v>2.3169892873777362</v>
      </c>
    </row>
    <row r="258" spans="1:13" ht="42" hidden="1">
      <c r="A258" s="29" t="s">
        <v>2058</v>
      </c>
      <c r="B258" s="30" t="s">
        <v>124</v>
      </c>
      <c r="C258" s="31">
        <f t="shared" si="17"/>
        <v>95554</v>
      </c>
      <c r="D258" s="31">
        <v>0</v>
      </c>
      <c r="E258" s="31">
        <v>0</v>
      </c>
      <c r="F258" s="31">
        <v>95554</v>
      </c>
      <c r="G258" s="31">
        <v>0</v>
      </c>
      <c r="H258" s="31">
        <f t="shared" si="18"/>
        <v>5493.4</v>
      </c>
      <c r="I258" s="31">
        <v>5493.4</v>
      </c>
      <c r="J258" s="31">
        <v>0</v>
      </c>
      <c r="K258" s="31">
        <v>0</v>
      </c>
      <c r="L258" s="31">
        <v>0</v>
      </c>
      <c r="M258" s="21">
        <f t="shared" si="16"/>
        <v>5.7490005651254785</v>
      </c>
    </row>
    <row r="259" spans="1:13" ht="42" hidden="1">
      <c r="A259" s="29" t="s">
        <v>1964</v>
      </c>
      <c r="B259" s="30" t="s">
        <v>975</v>
      </c>
      <c r="C259" s="31">
        <f t="shared" si="17"/>
        <v>95554</v>
      </c>
      <c r="D259" s="31">
        <v>0</v>
      </c>
      <c r="E259" s="31">
        <v>0</v>
      </c>
      <c r="F259" s="31">
        <v>95554</v>
      </c>
      <c r="G259" s="31">
        <v>0</v>
      </c>
      <c r="H259" s="31">
        <f t="shared" si="18"/>
        <v>5493.4</v>
      </c>
      <c r="I259" s="31">
        <v>5493.4</v>
      </c>
      <c r="J259" s="31">
        <v>0</v>
      </c>
      <c r="K259" s="31">
        <v>0</v>
      </c>
      <c r="L259" s="31">
        <v>0</v>
      </c>
      <c r="M259" s="21">
        <f t="shared" si="16"/>
        <v>5.7490005651254785</v>
      </c>
    </row>
    <row r="260" spans="1:13" ht="14.25" hidden="1">
      <c r="A260" s="29" t="s">
        <v>2045</v>
      </c>
      <c r="B260" s="30" t="s">
        <v>1444</v>
      </c>
      <c r="C260" s="31">
        <f t="shared" si="17"/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f t="shared" si="18"/>
        <v>5493.4</v>
      </c>
      <c r="I260" s="31">
        <v>5493.4</v>
      </c>
      <c r="J260" s="31">
        <v>0</v>
      </c>
      <c r="K260" s="31">
        <v>0</v>
      </c>
      <c r="L260" s="31">
        <v>0</v>
      </c>
      <c r="M260" s="21" t="e">
        <f t="shared" si="16"/>
        <v>#DIV/0!</v>
      </c>
    </row>
    <row r="261" spans="1:13" ht="14.25" hidden="1">
      <c r="A261" s="29" t="s">
        <v>1899</v>
      </c>
      <c r="B261" s="30" t="s">
        <v>689</v>
      </c>
      <c r="C261" s="31">
        <f t="shared" si="17"/>
        <v>95554</v>
      </c>
      <c r="D261" s="31">
        <v>0</v>
      </c>
      <c r="E261" s="31">
        <v>0</v>
      </c>
      <c r="F261" s="31">
        <v>95554</v>
      </c>
      <c r="G261" s="31">
        <v>0</v>
      </c>
      <c r="H261" s="31">
        <f t="shared" si="18"/>
        <v>0</v>
      </c>
      <c r="I261" s="31">
        <v>0</v>
      </c>
      <c r="J261" s="31">
        <v>0</v>
      </c>
      <c r="K261" s="31">
        <v>0</v>
      </c>
      <c r="L261" s="31">
        <v>0</v>
      </c>
      <c r="M261" s="21">
        <f t="shared" si="16"/>
        <v>0</v>
      </c>
    </row>
    <row r="262" spans="1:13" ht="21" hidden="1">
      <c r="A262" s="29" t="s">
        <v>2126</v>
      </c>
      <c r="B262" s="30" t="s">
        <v>1485</v>
      </c>
      <c r="C262" s="31">
        <f t="shared" si="17"/>
        <v>81400</v>
      </c>
      <c r="D262" s="31">
        <v>0</v>
      </c>
      <c r="E262" s="31">
        <v>5000</v>
      </c>
      <c r="F262" s="31">
        <v>28000</v>
      </c>
      <c r="G262" s="31">
        <v>48400</v>
      </c>
      <c r="H262" s="31">
        <f t="shared" si="18"/>
        <v>28788.88</v>
      </c>
      <c r="I262" s="31">
        <v>0</v>
      </c>
      <c r="J262" s="31">
        <v>6426</v>
      </c>
      <c r="K262" s="31">
        <v>21212.88</v>
      </c>
      <c r="L262" s="31">
        <v>1150</v>
      </c>
      <c r="M262" s="32">
        <f aca="true" t="shared" si="19" ref="M262:M303">H262/C262</f>
        <v>0.3536717444717445</v>
      </c>
    </row>
    <row r="263" spans="1:13" ht="31.5" hidden="1">
      <c r="A263" s="29" t="s">
        <v>1991</v>
      </c>
      <c r="B263" s="30" t="s">
        <v>1587</v>
      </c>
      <c r="C263" s="31">
        <f t="shared" si="17"/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f t="shared" si="18"/>
        <v>0</v>
      </c>
      <c r="I263" s="31">
        <v>0</v>
      </c>
      <c r="J263" s="31">
        <v>0</v>
      </c>
      <c r="K263" s="31">
        <v>0</v>
      </c>
      <c r="L263" s="31">
        <v>0</v>
      </c>
      <c r="M263" s="32" t="e">
        <f t="shared" si="19"/>
        <v>#DIV/0!</v>
      </c>
    </row>
    <row r="264" spans="1:13" ht="31.5" hidden="1">
      <c r="A264" s="29" t="s">
        <v>2046</v>
      </c>
      <c r="B264" s="30" t="s">
        <v>1024</v>
      </c>
      <c r="C264" s="31">
        <f t="shared" si="17"/>
        <v>5000</v>
      </c>
      <c r="D264" s="31">
        <v>0</v>
      </c>
      <c r="E264" s="31">
        <v>5000</v>
      </c>
      <c r="F264" s="31">
        <v>0</v>
      </c>
      <c r="G264" s="31">
        <v>0</v>
      </c>
      <c r="H264" s="31">
        <f t="shared" si="18"/>
        <v>6426</v>
      </c>
      <c r="I264" s="31">
        <v>0</v>
      </c>
      <c r="J264" s="31">
        <v>6426</v>
      </c>
      <c r="K264" s="31">
        <v>0</v>
      </c>
      <c r="L264" s="31">
        <v>0</v>
      </c>
      <c r="M264" s="32">
        <f t="shared" si="19"/>
        <v>1.2852</v>
      </c>
    </row>
    <row r="265" spans="1:13" ht="31.5" hidden="1">
      <c r="A265" s="29" t="s">
        <v>1896</v>
      </c>
      <c r="B265" s="30" t="s">
        <v>928</v>
      </c>
      <c r="C265" s="31">
        <f t="shared" si="17"/>
        <v>48400</v>
      </c>
      <c r="D265" s="31">
        <v>0</v>
      </c>
      <c r="E265" s="31">
        <v>0</v>
      </c>
      <c r="F265" s="31">
        <v>0</v>
      </c>
      <c r="G265" s="31">
        <v>48400</v>
      </c>
      <c r="H265" s="31">
        <f t="shared" si="18"/>
        <v>1150</v>
      </c>
      <c r="I265" s="31">
        <v>0</v>
      </c>
      <c r="J265" s="31">
        <v>0</v>
      </c>
      <c r="K265" s="31">
        <v>0</v>
      </c>
      <c r="L265" s="31">
        <v>1150</v>
      </c>
      <c r="M265" s="32">
        <f t="shared" si="19"/>
        <v>0.023760330578512397</v>
      </c>
    </row>
    <row r="266" spans="1:13" ht="31.5" hidden="1">
      <c r="A266" s="29" t="s">
        <v>1367</v>
      </c>
      <c r="B266" s="30" t="s">
        <v>1940</v>
      </c>
      <c r="C266" s="31">
        <f t="shared" si="17"/>
        <v>28000</v>
      </c>
      <c r="D266" s="31">
        <v>0</v>
      </c>
      <c r="E266" s="31">
        <v>0</v>
      </c>
      <c r="F266" s="31">
        <v>28000</v>
      </c>
      <c r="G266" s="31">
        <v>0</v>
      </c>
      <c r="H266" s="31">
        <f t="shared" si="18"/>
        <v>21212.88</v>
      </c>
      <c r="I266" s="31">
        <v>0</v>
      </c>
      <c r="J266" s="31">
        <v>0</v>
      </c>
      <c r="K266" s="31">
        <v>21212.88</v>
      </c>
      <c r="L266" s="31">
        <v>0</v>
      </c>
      <c r="M266" s="32">
        <f t="shared" si="19"/>
        <v>0.7576028571428571</v>
      </c>
    </row>
    <row r="267" spans="1:13" ht="14.25">
      <c r="A267" s="29" t="s">
        <v>1984</v>
      </c>
      <c r="B267" s="30" t="s">
        <v>995</v>
      </c>
      <c r="C267" s="31">
        <v>0</v>
      </c>
      <c r="D267" s="31">
        <v>141272252.82</v>
      </c>
      <c r="E267" s="31">
        <v>74627677.33</v>
      </c>
      <c r="F267" s="31">
        <v>24133317.57</v>
      </c>
      <c r="G267" s="31">
        <v>778400</v>
      </c>
      <c r="H267" s="31">
        <v>0</v>
      </c>
      <c r="I267" s="31">
        <v>19352506.57</v>
      </c>
      <c r="J267" s="31">
        <v>22543857.25</v>
      </c>
      <c r="K267" s="31">
        <v>3930163.22</v>
      </c>
      <c r="L267" s="31">
        <v>292934.75</v>
      </c>
      <c r="M267" s="32">
        <v>0</v>
      </c>
    </row>
    <row r="268" spans="1:13" ht="14.25" hidden="1">
      <c r="A268" s="29" t="s">
        <v>2022</v>
      </c>
      <c r="B268" s="30" t="s">
        <v>147</v>
      </c>
      <c r="C268" s="31">
        <f t="shared" si="17"/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f t="shared" si="18"/>
        <v>0</v>
      </c>
      <c r="I268" s="31">
        <v>0</v>
      </c>
      <c r="J268" s="31">
        <v>0</v>
      </c>
      <c r="K268" s="31">
        <v>0</v>
      </c>
      <c r="L268" s="31">
        <v>0</v>
      </c>
      <c r="M268" s="32" t="e">
        <f t="shared" si="19"/>
        <v>#DIV/0!</v>
      </c>
    </row>
    <row r="269" spans="1:13" ht="14.25" hidden="1">
      <c r="A269" s="29" t="s">
        <v>105</v>
      </c>
      <c r="B269" s="30" t="s">
        <v>1500</v>
      </c>
      <c r="C269" s="31">
        <f t="shared" si="17"/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f t="shared" si="18"/>
        <v>0</v>
      </c>
      <c r="I269" s="31">
        <v>0</v>
      </c>
      <c r="J269" s="31">
        <v>0</v>
      </c>
      <c r="K269" s="31">
        <v>0</v>
      </c>
      <c r="L269" s="31">
        <v>0</v>
      </c>
      <c r="M269" s="32" t="e">
        <f t="shared" si="19"/>
        <v>#DIV/0!</v>
      </c>
    </row>
    <row r="270" spans="1:13" ht="21" hidden="1">
      <c r="A270" s="29" t="s">
        <v>1883</v>
      </c>
      <c r="B270" s="30" t="s">
        <v>158</v>
      </c>
      <c r="C270" s="31">
        <f t="shared" si="17"/>
        <v>14243450</v>
      </c>
      <c r="D270" s="31">
        <v>11205500</v>
      </c>
      <c r="E270" s="31">
        <v>3037950</v>
      </c>
      <c r="F270" s="31">
        <v>0</v>
      </c>
      <c r="G270" s="31">
        <v>0</v>
      </c>
      <c r="H270" s="31">
        <f t="shared" si="18"/>
        <v>2130521.6999999997</v>
      </c>
      <c r="I270" s="31">
        <v>1681133.13</v>
      </c>
      <c r="J270" s="31">
        <v>449388.57</v>
      </c>
      <c r="K270" s="31">
        <v>0</v>
      </c>
      <c r="L270" s="31">
        <v>0</v>
      </c>
      <c r="M270" s="32">
        <f t="shared" si="19"/>
        <v>0.14957904861532842</v>
      </c>
    </row>
    <row r="271" spans="1:13" ht="14.25" hidden="1">
      <c r="A271" s="29" t="s">
        <v>1862</v>
      </c>
      <c r="B271" s="30" t="s">
        <v>1872</v>
      </c>
      <c r="C271" s="31">
        <f t="shared" si="17"/>
        <v>13037600</v>
      </c>
      <c r="D271" s="31">
        <v>10344000</v>
      </c>
      <c r="E271" s="31">
        <v>2693600</v>
      </c>
      <c r="F271" s="31">
        <v>0</v>
      </c>
      <c r="G271" s="31">
        <v>0</v>
      </c>
      <c r="H271" s="31">
        <f t="shared" si="18"/>
        <v>2050379.58</v>
      </c>
      <c r="I271" s="31">
        <v>1624935.36</v>
      </c>
      <c r="J271" s="31">
        <v>425444.22</v>
      </c>
      <c r="K271" s="31">
        <v>0</v>
      </c>
      <c r="L271" s="31">
        <v>0</v>
      </c>
      <c r="M271" s="32">
        <f t="shared" si="19"/>
        <v>0.15726664263361356</v>
      </c>
    </row>
    <row r="272" spans="1:13" ht="31.5" hidden="1">
      <c r="A272" s="29" t="s">
        <v>1787</v>
      </c>
      <c r="B272" s="30" t="s">
        <v>680</v>
      </c>
      <c r="C272" s="31">
        <f t="shared" si="17"/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f t="shared" si="18"/>
        <v>0</v>
      </c>
      <c r="I272" s="31">
        <v>0</v>
      </c>
      <c r="J272" s="31">
        <v>0</v>
      </c>
      <c r="K272" s="31">
        <v>0</v>
      </c>
      <c r="L272" s="31">
        <v>0</v>
      </c>
      <c r="M272" s="32" t="e">
        <f t="shared" si="19"/>
        <v>#DIV/0!</v>
      </c>
    </row>
    <row r="273" spans="1:13" ht="42" hidden="1">
      <c r="A273" s="29" t="s">
        <v>1727</v>
      </c>
      <c r="B273" s="30" t="s">
        <v>1004</v>
      </c>
      <c r="C273" s="31">
        <f t="shared" si="17"/>
        <v>1205850</v>
      </c>
      <c r="D273" s="31">
        <v>861500</v>
      </c>
      <c r="E273" s="31">
        <v>344350</v>
      </c>
      <c r="F273" s="31">
        <v>0</v>
      </c>
      <c r="G273" s="31">
        <v>0</v>
      </c>
      <c r="H273" s="31">
        <f t="shared" si="18"/>
        <v>80142.12</v>
      </c>
      <c r="I273" s="31">
        <v>56197.77</v>
      </c>
      <c r="J273" s="31">
        <v>23944.35</v>
      </c>
      <c r="K273" s="31">
        <v>0</v>
      </c>
      <c r="L273" s="31">
        <v>0</v>
      </c>
      <c r="M273" s="32">
        <f t="shared" si="19"/>
        <v>0.06646110212713023</v>
      </c>
    </row>
    <row r="274" spans="1:13" ht="42" hidden="1">
      <c r="A274" s="29" t="s">
        <v>698</v>
      </c>
      <c r="B274" s="30" t="s">
        <v>24</v>
      </c>
      <c r="C274" s="31">
        <f t="shared" si="17"/>
        <v>3834600</v>
      </c>
      <c r="D274" s="31">
        <v>3319000</v>
      </c>
      <c r="E274" s="31">
        <v>515600</v>
      </c>
      <c r="F274" s="31">
        <v>0</v>
      </c>
      <c r="G274" s="31">
        <v>0</v>
      </c>
      <c r="H274" s="31">
        <f t="shared" si="18"/>
        <v>293891.6</v>
      </c>
      <c r="I274" s="31">
        <v>261014</v>
      </c>
      <c r="J274" s="31">
        <v>32877.6</v>
      </c>
      <c r="K274" s="31">
        <v>0</v>
      </c>
      <c r="L274" s="31">
        <v>0</v>
      </c>
      <c r="M274" s="32">
        <f t="shared" si="19"/>
        <v>0.07664204871433787</v>
      </c>
    </row>
    <row r="275" spans="1:13" ht="42" hidden="1">
      <c r="A275" s="29" t="s">
        <v>16</v>
      </c>
      <c r="B275" s="30" t="s">
        <v>2021</v>
      </c>
      <c r="C275" s="31">
        <f t="shared" si="17"/>
        <v>15014900</v>
      </c>
      <c r="D275" s="31">
        <v>10922000</v>
      </c>
      <c r="E275" s="31">
        <v>4092900</v>
      </c>
      <c r="F275" s="31">
        <v>0</v>
      </c>
      <c r="G275" s="31">
        <v>0</v>
      </c>
      <c r="H275" s="31">
        <f t="shared" si="18"/>
        <v>2732626.95</v>
      </c>
      <c r="I275" s="31">
        <v>1928807</v>
      </c>
      <c r="J275" s="31">
        <v>803819.95</v>
      </c>
      <c r="K275" s="31">
        <v>0</v>
      </c>
      <c r="L275" s="31">
        <v>0</v>
      </c>
      <c r="M275" s="32">
        <f t="shared" si="19"/>
        <v>0.18199434894671293</v>
      </c>
    </row>
    <row r="276" spans="1:13" ht="42" hidden="1">
      <c r="A276" s="29" t="s">
        <v>679</v>
      </c>
      <c r="B276" s="30" t="s">
        <v>1771</v>
      </c>
      <c r="C276" s="31">
        <f t="shared" si="17"/>
        <v>14800900</v>
      </c>
      <c r="D276" s="31">
        <v>10720000</v>
      </c>
      <c r="E276" s="31">
        <v>4080900</v>
      </c>
      <c r="F276" s="31">
        <v>0</v>
      </c>
      <c r="G276" s="31">
        <v>0</v>
      </c>
      <c r="H276" s="31">
        <f t="shared" si="18"/>
        <v>2708626.95</v>
      </c>
      <c r="I276" s="31">
        <v>1914807</v>
      </c>
      <c r="J276" s="31">
        <v>793819.95</v>
      </c>
      <c r="K276" s="31">
        <v>0</v>
      </c>
      <c r="L276" s="31">
        <v>0</v>
      </c>
      <c r="M276" s="32">
        <f t="shared" si="19"/>
        <v>0.18300420582532145</v>
      </c>
    </row>
    <row r="277" spans="1:13" ht="31.5" hidden="1">
      <c r="A277" s="29" t="s">
        <v>1461</v>
      </c>
      <c r="B277" s="30" t="s">
        <v>1599</v>
      </c>
      <c r="C277" s="31">
        <f t="shared" si="17"/>
        <v>214000</v>
      </c>
      <c r="D277" s="31">
        <v>202000</v>
      </c>
      <c r="E277" s="31">
        <v>12000</v>
      </c>
      <c r="F277" s="31">
        <v>0</v>
      </c>
      <c r="G277" s="31">
        <v>0</v>
      </c>
      <c r="H277" s="31">
        <f t="shared" si="18"/>
        <v>24000</v>
      </c>
      <c r="I277" s="31">
        <v>14000</v>
      </c>
      <c r="J277" s="31">
        <v>10000</v>
      </c>
      <c r="K277" s="31">
        <v>0</v>
      </c>
      <c r="L277" s="31">
        <v>0</v>
      </c>
      <c r="M277" s="32">
        <f t="shared" si="19"/>
        <v>0.11214953271028037</v>
      </c>
    </row>
    <row r="278" spans="1:13" ht="21" hidden="1">
      <c r="A278" s="29" t="s">
        <v>1637</v>
      </c>
      <c r="B278" s="30" t="s">
        <v>243</v>
      </c>
      <c r="C278" s="31">
        <f t="shared" si="17"/>
        <v>11000</v>
      </c>
      <c r="D278" s="31">
        <v>0</v>
      </c>
      <c r="E278" s="31">
        <v>10000</v>
      </c>
      <c r="F278" s="31">
        <v>1000</v>
      </c>
      <c r="G278" s="31">
        <v>0</v>
      </c>
      <c r="H278" s="31">
        <f t="shared" si="18"/>
        <v>9000</v>
      </c>
      <c r="I278" s="31">
        <v>0</v>
      </c>
      <c r="J278" s="31">
        <v>0</v>
      </c>
      <c r="K278" s="31">
        <v>0</v>
      </c>
      <c r="L278" s="31">
        <v>9000</v>
      </c>
      <c r="M278" s="32">
        <f t="shared" si="19"/>
        <v>0.8181818181818182</v>
      </c>
    </row>
    <row r="279" spans="1:13" ht="31.5" hidden="1">
      <c r="A279" s="29" t="s">
        <v>1930</v>
      </c>
      <c r="B279" s="30" t="s">
        <v>1653</v>
      </c>
      <c r="C279" s="31">
        <f t="shared" si="17"/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f t="shared" si="18"/>
        <v>0</v>
      </c>
      <c r="I279" s="31">
        <v>0</v>
      </c>
      <c r="J279" s="31">
        <v>0</v>
      </c>
      <c r="K279" s="31">
        <v>0</v>
      </c>
      <c r="L279" s="31">
        <v>0</v>
      </c>
      <c r="M279" s="32" t="e">
        <f t="shared" si="19"/>
        <v>#DIV/0!</v>
      </c>
    </row>
    <row r="280" spans="1:13" ht="21" hidden="1">
      <c r="A280" s="29" t="s">
        <v>1889</v>
      </c>
      <c r="B280" s="30" t="s">
        <v>39</v>
      </c>
      <c r="C280" s="31">
        <f t="shared" si="17"/>
        <v>10000</v>
      </c>
      <c r="D280" s="31">
        <v>0</v>
      </c>
      <c r="E280" s="31">
        <v>10000</v>
      </c>
      <c r="F280" s="31">
        <v>0</v>
      </c>
      <c r="G280" s="31">
        <v>0</v>
      </c>
      <c r="H280" s="31">
        <f t="shared" si="18"/>
        <v>0</v>
      </c>
      <c r="I280" s="31">
        <v>0</v>
      </c>
      <c r="J280" s="31">
        <v>0</v>
      </c>
      <c r="K280" s="31">
        <v>0</v>
      </c>
      <c r="L280" s="31">
        <v>0</v>
      </c>
      <c r="M280" s="32">
        <f t="shared" si="19"/>
        <v>0</v>
      </c>
    </row>
    <row r="281" spans="1:13" ht="21" hidden="1">
      <c r="A281" s="29" t="s">
        <v>2096</v>
      </c>
      <c r="B281" s="30" t="s">
        <v>989</v>
      </c>
      <c r="C281" s="31">
        <f t="shared" si="17"/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f t="shared" si="18"/>
        <v>9000</v>
      </c>
      <c r="I281" s="31">
        <v>0</v>
      </c>
      <c r="J281" s="31">
        <v>0</v>
      </c>
      <c r="K281" s="31">
        <v>0</v>
      </c>
      <c r="L281" s="31">
        <v>9000</v>
      </c>
      <c r="M281" s="32" t="e">
        <f t="shared" si="19"/>
        <v>#DIV/0!</v>
      </c>
    </row>
    <row r="282" spans="1:13" ht="21" hidden="1">
      <c r="A282" s="29" t="s">
        <v>2073</v>
      </c>
      <c r="B282" s="30" t="s">
        <v>2007</v>
      </c>
      <c r="C282" s="31">
        <f t="shared" si="17"/>
        <v>1000</v>
      </c>
      <c r="D282" s="31">
        <v>0</v>
      </c>
      <c r="E282" s="31">
        <v>0</v>
      </c>
      <c r="F282" s="31">
        <v>1000</v>
      </c>
      <c r="G282" s="31">
        <v>0</v>
      </c>
      <c r="H282" s="31">
        <f t="shared" si="18"/>
        <v>0</v>
      </c>
      <c r="I282" s="31">
        <v>0</v>
      </c>
      <c r="J282" s="31">
        <v>0</v>
      </c>
      <c r="K282" s="31">
        <v>0</v>
      </c>
      <c r="L282" s="31">
        <v>0</v>
      </c>
      <c r="M282" s="32">
        <f t="shared" si="19"/>
        <v>0</v>
      </c>
    </row>
    <row r="283" spans="1:13" ht="14.25" hidden="1">
      <c r="A283" s="29" t="s">
        <v>1557</v>
      </c>
      <c r="B283" s="30" t="s">
        <v>1666</v>
      </c>
      <c r="C283" s="31">
        <f t="shared" si="17"/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f t="shared" si="18"/>
        <v>0</v>
      </c>
      <c r="I283" s="31">
        <v>0</v>
      </c>
      <c r="J283" s="31">
        <v>0</v>
      </c>
      <c r="K283" s="31">
        <v>0</v>
      </c>
      <c r="L283" s="31">
        <v>0</v>
      </c>
      <c r="M283" s="32" t="e">
        <f t="shared" si="19"/>
        <v>#DIV/0!</v>
      </c>
    </row>
    <row r="284" spans="1:13" ht="14.25" hidden="1">
      <c r="A284" s="29" t="s">
        <v>1919</v>
      </c>
      <c r="B284" s="30" t="s">
        <v>1477</v>
      </c>
      <c r="C284" s="31">
        <f t="shared" si="17"/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f t="shared" si="18"/>
        <v>0</v>
      </c>
      <c r="I284" s="31">
        <v>0</v>
      </c>
      <c r="J284" s="31">
        <v>0</v>
      </c>
      <c r="K284" s="31">
        <v>0</v>
      </c>
      <c r="L284" s="31">
        <v>0</v>
      </c>
      <c r="M284" s="32" t="e">
        <f t="shared" si="19"/>
        <v>#DIV/0!</v>
      </c>
    </row>
    <row r="285" spans="1:13" ht="31.5" hidden="1">
      <c r="A285" s="29" t="s">
        <v>2039</v>
      </c>
      <c r="B285" s="30" t="s">
        <v>1676</v>
      </c>
      <c r="C285" s="31">
        <f t="shared" si="17"/>
        <v>836000</v>
      </c>
      <c r="D285" s="31">
        <v>511000</v>
      </c>
      <c r="E285" s="31">
        <v>325000</v>
      </c>
      <c r="F285" s="31">
        <v>0</v>
      </c>
      <c r="G285" s="31">
        <v>0</v>
      </c>
      <c r="H285" s="31">
        <f t="shared" si="18"/>
        <v>-5941.559999999998</v>
      </c>
      <c r="I285" s="31">
        <v>-26197.64</v>
      </c>
      <c r="J285" s="31">
        <v>20256.08</v>
      </c>
      <c r="K285" s="31">
        <v>0</v>
      </c>
      <c r="L285" s="31">
        <v>0</v>
      </c>
      <c r="M285" s="32">
        <f t="shared" si="19"/>
        <v>-0.007107129186602868</v>
      </c>
    </row>
    <row r="286" spans="1:13" ht="42" hidden="1">
      <c r="A286" s="29" t="s">
        <v>1797</v>
      </c>
      <c r="B286" s="30" t="s">
        <v>1034</v>
      </c>
      <c r="C286" s="31">
        <f t="shared" si="17"/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f t="shared" si="18"/>
        <v>0</v>
      </c>
      <c r="I286" s="31">
        <v>0</v>
      </c>
      <c r="J286" s="31">
        <v>0</v>
      </c>
      <c r="K286" s="31">
        <v>0</v>
      </c>
      <c r="L286" s="31">
        <v>0</v>
      </c>
      <c r="M286" s="32" t="e">
        <f t="shared" si="19"/>
        <v>#DIV/0!</v>
      </c>
    </row>
    <row r="287" spans="1:13" ht="31.5" hidden="1">
      <c r="A287" s="29" t="s">
        <v>1996</v>
      </c>
      <c r="B287" s="30" t="s">
        <v>1352</v>
      </c>
      <c r="C287" s="31">
        <f t="shared" si="17"/>
        <v>511000</v>
      </c>
      <c r="D287" s="31">
        <v>511000</v>
      </c>
      <c r="E287" s="31">
        <v>0</v>
      </c>
      <c r="F287" s="31">
        <v>0</v>
      </c>
      <c r="G287" s="31">
        <v>0</v>
      </c>
      <c r="H287" s="31">
        <f t="shared" si="18"/>
        <v>-26197.64</v>
      </c>
      <c r="I287" s="31">
        <v>-26197.64</v>
      </c>
      <c r="J287" s="31">
        <v>0</v>
      </c>
      <c r="K287" s="31">
        <v>0</v>
      </c>
      <c r="L287" s="31">
        <v>0</v>
      </c>
      <c r="M287" s="32">
        <f t="shared" si="19"/>
        <v>-0.05126739726027397</v>
      </c>
    </row>
    <row r="288" spans="1:13" ht="31.5" hidden="1">
      <c r="A288" s="29" t="s">
        <v>1852</v>
      </c>
      <c r="B288" s="30" t="s">
        <v>1409</v>
      </c>
      <c r="C288" s="31">
        <f t="shared" si="17"/>
        <v>325000</v>
      </c>
      <c r="D288" s="31">
        <v>0</v>
      </c>
      <c r="E288" s="31">
        <v>325000</v>
      </c>
      <c r="F288" s="31">
        <v>0</v>
      </c>
      <c r="G288" s="31">
        <v>0</v>
      </c>
      <c r="H288" s="31">
        <f t="shared" si="18"/>
        <v>20256.08</v>
      </c>
      <c r="I288" s="31">
        <v>0</v>
      </c>
      <c r="J288" s="31">
        <v>20256.08</v>
      </c>
      <c r="K288" s="31">
        <v>0</v>
      </c>
      <c r="L288" s="31">
        <v>0</v>
      </c>
      <c r="M288" s="32">
        <f t="shared" si="19"/>
        <v>0.062326400000000004</v>
      </c>
    </row>
    <row r="289" spans="1:13" ht="42" hidden="1">
      <c r="A289" s="29" t="s">
        <v>980</v>
      </c>
      <c r="B289" s="30" t="s">
        <v>947</v>
      </c>
      <c r="C289" s="31">
        <f t="shared" si="17"/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f t="shared" si="18"/>
        <v>0</v>
      </c>
      <c r="I289" s="31">
        <v>0</v>
      </c>
      <c r="J289" s="31">
        <v>0</v>
      </c>
      <c r="K289" s="31">
        <v>0</v>
      </c>
      <c r="L289" s="31">
        <v>0</v>
      </c>
      <c r="M289" s="32" t="e">
        <f t="shared" si="19"/>
        <v>#DIV/0!</v>
      </c>
    </row>
    <row r="290" spans="1:13" ht="21" hidden="1">
      <c r="A290" s="29" t="s">
        <v>1069</v>
      </c>
      <c r="B290" s="30" t="s">
        <v>1757</v>
      </c>
      <c r="C290" s="31">
        <f t="shared" si="17"/>
        <v>1000</v>
      </c>
      <c r="D290" s="31">
        <v>0</v>
      </c>
      <c r="E290" s="31">
        <v>0</v>
      </c>
      <c r="F290" s="31">
        <v>1000</v>
      </c>
      <c r="G290" s="31">
        <v>0</v>
      </c>
      <c r="H290" s="31">
        <f t="shared" si="18"/>
        <v>11017</v>
      </c>
      <c r="I290" s="31">
        <v>11017</v>
      </c>
      <c r="J290" s="31">
        <v>0</v>
      </c>
      <c r="K290" s="31">
        <v>0</v>
      </c>
      <c r="L290" s="31">
        <v>0</v>
      </c>
      <c r="M290" s="32">
        <f t="shared" si="19"/>
        <v>11.017</v>
      </c>
    </row>
    <row r="291" spans="1:13" ht="31.5" hidden="1">
      <c r="A291" s="29" t="s">
        <v>1592</v>
      </c>
      <c r="B291" s="30" t="s">
        <v>1408</v>
      </c>
      <c r="C291" s="31">
        <f t="shared" si="17"/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f t="shared" si="18"/>
        <v>11017</v>
      </c>
      <c r="I291" s="31">
        <v>11017</v>
      </c>
      <c r="J291" s="31">
        <v>0</v>
      </c>
      <c r="K291" s="31">
        <v>0</v>
      </c>
      <c r="L291" s="31">
        <v>0</v>
      </c>
      <c r="M291" s="32" t="e">
        <f t="shared" si="19"/>
        <v>#DIV/0!</v>
      </c>
    </row>
    <row r="292" spans="1:13" ht="42" hidden="1">
      <c r="A292" s="29" t="s">
        <v>190</v>
      </c>
      <c r="B292" s="30" t="s">
        <v>1830</v>
      </c>
      <c r="C292" s="31">
        <f t="shared" si="17"/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f t="shared" si="18"/>
        <v>11017</v>
      </c>
      <c r="I292" s="31">
        <v>11017</v>
      </c>
      <c r="J292" s="31">
        <v>0</v>
      </c>
      <c r="K292" s="31">
        <v>0</v>
      </c>
      <c r="L292" s="31">
        <v>0</v>
      </c>
      <c r="M292" s="32" t="e">
        <f t="shared" si="19"/>
        <v>#DIV/0!</v>
      </c>
    </row>
    <row r="293" spans="1:13" ht="31.5" hidden="1">
      <c r="A293" s="29" t="s">
        <v>1759</v>
      </c>
      <c r="B293" s="30" t="s">
        <v>1609</v>
      </c>
      <c r="C293" s="31">
        <f t="shared" si="17"/>
        <v>1000</v>
      </c>
      <c r="D293" s="31">
        <v>0</v>
      </c>
      <c r="E293" s="31">
        <v>0</v>
      </c>
      <c r="F293" s="31">
        <v>1000</v>
      </c>
      <c r="G293" s="31">
        <v>0</v>
      </c>
      <c r="H293" s="31">
        <f t="shared" si="18"/>
        <v>0</v>
      </c>
      <c r="I293" s="31">
        <v>0</v>
      </c>
      <c r="J293" s="31">
        <v>0</v>
      </c>
      <c r="K293" s="31">
        <v>0</v>
      </c>
      <c r="L293" s="31">
        <v>0</v>
      </c>
      <c r="M293" s="32">
        <f t="shared" si="19"/>
        <v>0</v>
      </c>
    </row>
    <row r="294" spans="1:13" ht="42" hidden="1">
      <c r="A294" s="29" t="s">
        <v>1946</v>
      </c>
      <c r="B294" s="30" t="s">
        <v>926</v>
      </c>
      <c r="C294" s="31">
        <f t="shared" si="17"/>
        <v>1000</v>
      </c>
      <c r="D294" s="31">
        <v>0</v>
      </c>
      <c r="E294" s="31">
        <v>0</v>
      </c>
      <c r="F294" s="31">
        <v>1000</v>
      </c>
      <c r="G294" s="31">
        <v>0</v>
      </c>
      <c r="H294" s="31">
        <f t="shared" si="18"/>
        <v>0</v>
      </c>
      <c r="I294" s="31">
        <v>0</v>
      </c>
      <c r="J294" s="31">
        <v>0</v>
      </c>
      <c r="K294" s="31">
        <v>0</v>
      </c>
      <c r="L294" s="31">
        <v>0</v>
      </c>
      <c r="M294" s="32">
        <f t="shared" si="19"/>
        <v>0</v>
      </c>
    </row>
    <row r="295" spans="1:13" ht="14.25" hidden="1">
      <c r="A295" s="29" t="s">
        <v>1046</v>
      </c>
      <c r="B295" s="30" t="s">
        <v>1451</v>
      </c>
      <c r="C295" s="31">
        <f t="shared" si="17"/>
        <v>27614092.6</v>
      </c>
      <c r="D295" s="31">
        <v>21135392.6</v>
      </c>
      <c r="E295" s="31">
        <v>6478700</v>
      </c>
      <c r="F295" s="31">
        <v>0</v>
      </c>
      <c r="G295" s="31">
        <v>0</v>
      </c>
      <c r="H295" s="31">
        <f t="shared" si="18"/>
        <v>5160158.43</v>
      </c>
      <c r="I295" s="31">
        <v>4182970.16</v>
      </c>
      <c r="J295" s="31">
        <v>977188.27</v>
      </c>
      <c r="K295" s="31">
        <v>0</v>
      </c>
      <c r="L295" s="31">
        <v>0</v>
      </c>
      <c r="M295" s="32">
        <f t="shared" si="19"/>
        <v>0.18686684747338028</v>
      </c>
    </row>
    <row r="296" spans="1:13" ht="21" hidden="1">
      <c r="A296" s="29" t="s">
        <v>1498</v>
      </c>
      <c r="B296" s="30" t="s">
        <v>54</v>
      </c>
      <c r="C296" s="31">
        <f t="shared" si="17"/>
        <v>1500000</v>
      </c>
      <c r="D296" s="31">
        <v>1500000</v>
      </c>
      <c r="E296" s="31">
        <v>0</v>
      </c>
      <c r="F296" s="31">
        <v>0</v>
      </c>
      <c r="G296" s="31">
        <v>0</v>
      </c>
      <c r="H296" s="31">
        <f t="shared" si="18"/>
        <v>750000</v>
      </c>
      <c r="I296" s="31">
        <v>750000</v>
      </c>
      <c r="J296" s="31">
        <v>0</v>
      </c>
      <c r="K296" s="31">
        <v>0</v>
      </c>
      <c r="L296" s="31">
        <v>0</v>
      </c>
      <c r="M296" s="32">
        <f t="shared" si="19"/>
        <v>0.5</v>
      </c>
    </row>
    <row r="297" spans="1:13" ht="21" hidden="1">
      <c r="A297" s="29" t="s">
        <v>121</v>
      </c>
      <c r="B297" s="30" t="s">
        <v>1800</v>
      </c>
      <c r="C297" s="31">
        <f t="shared" si="17"/>
        <v>250000</v>
      </c>
      <c r="D297" s="31">
        <v>250000</v>
      </c>
      <c r="E297" s="31">
        <v>0</v>
      </c>
      <c r="F297" s="31">
        <v>0</v>
      </c>
      <c r="G297" s="31">
        <v>0</v>
      </c>
      <c r="H297" s="31">
        <f t="shared" si="18"/>
        <v>105543</v>
      </c>
      <c r="I297" s="31">
        <v>105543</v>
      </c>
      <c r="J297" s="31">
        <v>0</v>
      </c>
      <c r="K297" s="31">
        <v>0</v>
      </c>
      <c r="L297" s="31">
        <v>0</v>
      </c>
      <c r="M297" s="32">
        <f t="shared" si="19"/>
        <v>0.422172</v>
      </c>
    </row>
    <row r="298" spans="1:13" ht="21" hidden="1">
      <c r="A298" s="29" t="s">
        <v>1475</v>
      </c>
      <c r="B298" s="30" t="s">
        <v>1550</v>
      </c>
      <c r="C298" s="31">
        <f t="shared" si="17"/>
        <v>2067700</v>
      </c>
      <c r="D298" s="31">
        <v>40000</v>
      </c>
      <c r="E298" s="31">
        <v>2027700</v>
      </c>
      <c r="F298" s="31">
        <v>0</v>
      </c>
      <c r="G298" s="31">
        <v>0</v>
      </c>
      <c r="H298" s="31">
        <f t="shared" si="18"/>
        <v>479467.67000000004</v>
      </c>
      <c r="I298" s="31">
        <v>37488.65</v>
      </c>
      <c r="J298" s="31">
        <v>441979.02</v>
      </c>
      <c r="K298" s="31">
        <v>0</v>
      </c>
      <c r="L298" s="31">
        <v>0</v>
      </c>
      <c r="M298" s="32">
        <f t="shared" si="19"/>
        <v>0.23188454321226484</v>
      </c>
    </row>
    <row r="299" spans="1:13" ht="21" hidden="1">
      <c r="A299" s="29" t="s">
        <v>903</v>
      </c>
      <c r="B299" s="30" t="s">
        <v>956</v>
      </c>
      <c r="C299" s="31">
        <f t="shared" si="17"/>
        <v>13312600</v>
      </c>
      <c r="D299" s="31">
        <v>11715100</v>
      </c>
      <c r="E299" s="31">
        <v>1597500</v>
      </c>
      <c r="F299" s="31">
        <v>0</v>
      </c>
      <c r="G299" s="31">
        <v>0</v>
      </c>
      <c r="H299" s="31">
        <f t="shared" si="18"/>
        <v>1566205.6500000001</v>
      </c>
      <c r="I299" s="31">
        <v>1414832.81</v>
      </c>
      <c r="J299" s="31">
        <v>151372.84</v>
      </c>
      <c r="K299" s="31">
        <v>0</v>
      </c>
      <c r="L299" s="31">
        <v>0</v>
      </c>
      <c r="M299" s="32">
        <f t="shared" si="19"/>
        <v>0.11764836696062378</v>
      </c>
    </row>
    <row r="300" spans="1:13" ht="21" hidden="1">
      <c r="A300" s="29" t="s">
        <v>1021</v>
      </c>
      <c r="B300" s="30" t="s">
        <v>1854</v>
      </c>
      <c r="C300" s="31">
        <f t="shared" si="17"/>
        <v>10483792.6</v>
      </c>
      <c r="D300" s="31">
        <v>7630292.6</v>
      </c>
      <c r="E300" s="31">
        <v>2853500</v>
      </c>
      <c r="F300" s="31">
        <v>0</v>
      </c>
      <c r="G300" s="31">
        <v>0</v>
      </c>
      <c r="H300" s="31">
        <f t="shared" si="18"/>
        <v>2258942.11</v>
      </c>
      <c r="I300" s="31">
        <v>1875105.7</v>
      </c>
      <c r="J300" s="31">
        <v>383836.41</v>
      </c>
      <c r="K300" s="31">
        <v>0</v>
      </c>
      <c r="L300" s="31">
        <v>0</v>
      </c>
      <c r="M300" s="32">
        <f t="shared" si="19"/>
        <v>0.2154699349928002</v>
      </c>
    </row>
    <row r="301" spans="1:13" ht="21" hidden="1">
      <c r="A301" s="29" t="s">
        <v>1726</v>
      </c>
      <c r="B301" s="30" t="s">
        <v>182</v>
      </c>
      <c r="C301" s="31">
        <f t="shared" si="17"/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f t="shared" si="18"/>
        <v>0</v>
      </c>
      <c r="I301" s="31">
        <v>0</v>
      </c>
      <c r="J301" s="31">
        <v>0</v>
      </c>
      <c r="K301" s="31">
        <v>0</v>
      </c>
      <c r="L301" s="31">
        <v>0</v>
      </c>
      <c r="M301" s="32" t="e">
        <f t="shared" si="19"/>
        <v>#DIV/0!</v>
      </c>
    </row>
    <row r="302" spans="1:13" ht="42" hidden="1">
      <c r="A302" s="29" t="s">
        <v>68</v>
      </c>
      <c r="B302" s="30" t="s">
        <v>1868</v>
      </c>
      <c r="C302" s="31">
        <f t="shared" si="17"/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f t="shared" si="18"/>
        <v>0</v>
      </c>
      <c r="I302" s="31">
        <v>0</v>
      </c>
      <c r="J302" s="31">
        <v>0</v>
      </c>
      <c r="K302" s="31">
        <v>0</v>
      </c>
      <c r="L302" s="31">
        <v>0</v>
      </c>
      <c r="M302" s="32" t="e">
        <f t="shared" si="19"/>
        <v>#DIV/0!</v>
      </c>
    </row>
    <row r="303" spans="1:13" ht="21" hidden="1">
      <c r="A303" s="29" t="s">
        <v>1683</v>
      </c>
      <c r="B303" s="30" t="s">
        <v>171</v>
      </c>
      <c r="C303" s="31">
        <f t="shared" si="17"/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f t="shared" si="18"/>
        <v>0</v>
      </c>
      <c r="I303" s="31">
        <v>0</v>
      </c>
      <c r="J303" s="31">
        <v>0</v>
      </c>
      <c r="K303" s="31">
        <v>0</v>
      </c>
      <c r="L303" s="31">
        <v>0</v>
      </c>
      <c r="M303" s="32" t="e">
        <f t="shared" si="19"/>
        <v>#DIV/0!</v>
      </c>
    </row>
    <row r="304" spans="1:13" ht="21" hidden="1">
      <c r="A304" s="29" t="s">
        <v>1667</v>
      </c>
      <c r="B304" s="30" t="s">
        <v>1580</v>
      </c>
      <c r="C304" s="31">
        <f aca="true" t="shared" si="20" ref="C304:C365">SUM(D304:G304)</f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f aca="true" t="shared" si="21" ref="H304:H365">SUM(I304:L304)</f>
        <v>0</v>
      </c>
      <c r="I304" s="31">
        <v>0</v>
      </c>
      <c r="J304" s="31">
        <v>0</v>
      </c>
      <c r="K304" s="31">
        <v>0</v>
      </c>
      <c r="L304" s="31">
        <v>0</v>
      </c>
      <c r="M304" s="32" t="e">
        <f aca="true" t="shared" si="22" ref="M304:M366">H304/C304</f>
        <v>#DIV/0!</v>
      </c>
    </row>
    <row r="305" spans="1:13" ht="31.5" hidden="1">
      <c r="A305" s="29" t="s">
        <v>915</v>
      </c>
      <c r="B305" s="30" t="s">
        <v>1586</v>
      </c>
      <c r="C305" s="31">
        <f t="shared" si="20"/>
        <v>18369900</v>
      </c>
      <c r="D305" s="31">
        <v>12812500</v>
      </c>
      <c r="E305" s="31">
        <v>5557400</v>
      </c>
      <c r="F305" s="31">
        <v>0</v>
      </c>
      <c r="G305" s="31">
        <v>0</v>
      </c>
      <c r="H305" s="31">
        <f t="shared" si="21"/>
        <v>1883012.56</v>
      </c>
      <c r="I305" s="31">
        <v>1115176.8</v>
      </c>
      <c r="J305" s="31">
        <v>767835.76</v>
      </c>
      <c r="K305" s="31">
        <v>0</v>
      </c>
      <c r="L305" s="31">
        <v>0</v>
      </c>
      <c r="M305" s="32">
        <f t="shared" si="22"/>
        <v>0.10250532447100964</v>
      </c>
    </row>
    <row r="306" spans="1:13" ht="21" hidden="1">
      <c r="A306" s="29" t="s">
        <v>1079</v>
      </c>
      <c r="B306" s="30" t="s">
        <v>917</v>
      </c>
      <c r="C306" s="31">
        <f t="shared" si="20"/>
        <v>6552900</v>
      </c>
      <c r="D306" s="31">
        <v>4564000</v>
      </c>
      <c r="E306" s="31">
        <v>1987900</v>
      </c>
      <c r="F306" s="31">
        <v>1000</v>
      </c>
      <c r="G306" s="31">
        <v>0</v>
      </c>
      <c r="H306" s="31">
        <f t="shared" si="21"/>
        <v>521663.57999999996</v>
      </c>
      <c r="I306" s="31">
        <v>286519.35</v>
      </c>
      <c r="J306" s="31">
        <v>235144.23</v>
      </c>
      <c r="K306" s="31">
        <v>0</v>
      </c>
      <c r="L306" s="31">
        <v>0</v>
      </c>
      <c r="M306" s="32">
        <f t="shared" si="22"/>
        <v>0.07960804834500755</v>
      </c>
    </row>
    <row r="307" spans="1:13" ht="31.5" hidden="1">
      <c r="A307" s="29" t="s">
        <v>1779</v>
      </c>
      <c r="B307" s="30" t="s">
        <v>1832</v>
      </c>
      <c r="C307" s="31">
        <f t="shared" si="20"/>
        <v>1951500</v>
      </c>
      <c r="D307" s="31">
        <v>1711000</v>
      </c>
      <c r="E307" s="31">
        <v>239500</v>
      </c>
      <c r="F307" s="31">
        <v>1000</v>
      </c>
      <c r="G307" s="31">
        <v>0</v>
      </c>
      <c r="H307" s="31">
        <f t="shared" si="21"/>
        <v>24940.57</v>
      </c>
      <c r="I307" s="31">
        <v>21716.41</v>
      </c>
      <c r="J307" s="31">
        <v>3224.16</v>
      </c>
      <c r="K307" s="31">
        <v>0</v>
      </c>
      <c r="L307" s="31">
        <v>0</v>
      </c>
      <c r="M307" s="32">
        <f t="shared" si="22"/>
        <v>0.012780204970535485</v>
      </c>
    </row>
    <row r="308" spans="1:13" ht="31.5" hidden="1">
      <c r="A308" s="29" t="s">
        <v>156</v>
      </c>
      <c r="B308" s="30" t="s">
        <v>968</v>
      </c>
      <c r="C308" s="31">
        <f t="shared" si="20"/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f t="shared" si="21"/>
        <v>0</v>
      </c>
      <c r="I308" s="31">
        <v>0</v>
      </c>
      <c r="J308" s="31">
        <v>0</v>
      </c>
      <c r="K308" s="31">
        <v>0</v>
      </c>
      <c r="L308" s="31">
        <v>0</v>
      </c>
      <c r="M308" s="32" t="e">
        <f t="shared" si="22"/>
        <v>#DIV/0!</v>
      </c>
    </row>
    <row r="309" spans="1:13" ht="31.5" hidden="1">
      <c r="A309" s="29" t="s">
        <v>14</v>
      </c>
      <c r="B309" s="30" t="s">
        <v>36</v>
      </c>
      <c r="C309" s="31">
        <f t="shared" si="20"/>
        <v>1711000</v>
      </c>
      <c r="D309" s="31">
        <v>1711000</v>
      </c>
      <c r="E309" s="31">
        <v>0</v>
      </c>
      <c r="F309" s="31">
        <v>0</v>
      </c>
      <c r="G309" s="31">
        <v>0</v>
      </c>
      <c r="H309" s="31">
        <f t="shared" si="21"/>
        <v>21716.41</v>
      </c>
      <c r="I309" s="31">
        <v>21716.41</v>
      </c>
      <c r="J309" s="31">
        <v>0</v>
      </c>
      <c r="K309" s="31">
        <v>0</v>
      </c>
      <c r="L309" s="31">
        <v>0</v>
      </c>
      <c r="M309" s="32">
        <f t="shared" si="22"/>
        <v>0.012692232612507305</v>
      </c>
    </row>
    <row r="310" spans="1:13" ht="31.5" hidden="1">
      <c r="A310" s="29" t="s">
        <v>93</v>
      </c>
      <c r="B310" s="30" t="s">
        <v>1093</v>
      </c>
      <c r="C310" s="31">
        <f t="shared" si="20"/>
        <v>239500</v>
      </c>
      <c r="D310" s="31">
        <v>0</v>
      </c>
      <c r="E310" s="31">
        <v>239500</v>
      </c>
      <c r="F310" s="31">
        <v>0</v>
      </c>
      <c r="G310" s="31">
        <v>0</v>
      </c>
      <c r="H310" s="31">
        <f t="shared" si="21"/>
        <v>3224.16</v>
      </c>
      <c r="I310" s="31">
        <v>0</v>
      </c>
      <c r="J310" s="31">
        <v>3224.16</v>
      </c>
      <c r="K310" s="31">
        <v>0</v>
      </c>
      <c r="L310" s="31">
        <v>0</v>
      </c>
      <c r="M310" s="32">
        <f t="shared" si="22"/>
        <v>0.013462045929018788</v>
      </c>
    </row>
    <row r="311" spans="1:13" ht="31.5" hidden="1">
      <c r="A311" s="29" t="s">
        <v>1562</v>
      </c>
      <c r="B311" s="30" t="s">
        <v>1470</v>
      </c>
      <c r="C311" s="31">
        <f t="shared" si="20"/>
        <v>1000</v>
      </c>
      <c r="D311" s="31">
        <v>0</v>
      </c>
      <c r="E311" s="31">
        <v>0</v>
      </c>
      <c r="F311" s="31">
        <v>1000</v>
      </c>
      <c r="G311" s="31">
        <v>0</v>
      </c>
      <c r="H311" s="31">
        <f t="shared" si="21"/>
        <v>0</v>
      </c>
      <c r="I311" s="31">
        <v>0</v>
      </c>
      <c r="J311" s="31">
        <v>0</v>
      </c>
      <c r="K311" s="31">
        <v>0</v>
      </c>
      <c r="L311" s="31">
        <v>0</v>
      </c>
      <c r="M311" s="32">
        <f t="shared" si="22"/>
        <v>0</v>
      </c>
    </row>
    <row r="312" spans="1:13" ht="21" hidden="1">
      <c r="A312" s="29" t="s">
        <v>44</v>
      </c>
      <c r="B312" s="30" t="s">
        <v>111</v>
      </c>
      <c r="C312" s="31">
        <f t="shared" si="20"/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f t="shared" si="21"/>
        <v>0</v>
      </c>
      <c r="I312" s="31">
        <v>0</v>
      </c>
      <c r="J312" s="31">
        <v>0</v>
      </c>
      <c r="K312" s="31">
        <v>0</v>
      </c>
      <c r="L312" s="31">
        <v>0</v>
      </c>
      <c r="M312" s="32" t="e">
        <f t="shared" si="22"/>
        <v>#DIV/0!</v>
      </c>
    </row>
    <row r="313" spans="1:13" ht="21" hidden="1">
      <c r="A313" s="29" t="s">
        <v>2014</v>
      </c>
      <c r="B313" s="30" t="s">
        <v>965</v>
      </c>
      <c r="C313" s="31">
        <f t="shared" si="20"/>
        <v>4601400</v>
      </c>
      <c r="D313" s="31">
        <v>2853000</v>
      </c>
      <c r="E313" s="31">
        <v>1748400</v>
      </c>
      <c r="F313" s="31">
        <v>0</v>
      </c>
      <c r="G313" s="31">
        <v>0</v>
      </c>
      <c r="H313" s="31">
        <f t="shared" si="21"/>
        <v>496723.01</v>
      </c>
      <c r="I313" s="31">
        <v>264802.94</v>
      </c>
      <c r="J313" s="31">
        <v>231920.07</v>
      </c>
      <c r="K313" s="31">
        <v>0</v>
      </c>
      <c r="L313" s="31">
        <v>0</v>
      </c>
      <c r="M313" s="32">
        <f t="shared" si="22"/>
        <v>0.10795040857130439</v>
      </c>
    </row>
    <row r="314" spans="1:13" ht="31.5" hidden="1">
      <c r="A314" s="29" t="s">
        <v>113</v>
      </c>
      <c r="B314" s="30" t="s">
        <v>1812</v>
      </c>
      <c r="C314" s="31">
        <f t="shared" si="20"/>
        <v>7000</v>
      </c>
      <c r="D314" s="31">
        <v>7000</v>
      </c>
      <c r="E314" s="31">
        <v>0</v>
      </c>
      <c r="F314" s="31">
        <v>0</v>
      </c>
      <c r="G314" s="31">
        <v>0</v>
      </c>
      <c r="H314" s="31">
        <f t="shared" si="21"/>
        <v>0</v>
      </c>
      <c r="I314" s="31">
        <v>0</v>
      </c>
      <c r="J314" s="31">
        <v>0</v>
      </c>
      <c r="K314" s="31">
        <v>0</v>
      </c>
      <c r="L314" s="31">
        <v>0</v>
      </c>
      <c r="M314" s="32">
        <f t="shared" si="22"/>
        <v>0</v>
      </c>
    </row>
    <row r="315" spans="1:13" ht="42" hidden="1">
      <c r="A315" s="29" t="s">
        <v>1072</v>
      </c>
      <c r="B315" s="30" t="s">
        <v>1420</v>
      </c>
      <c r="C315" s="31">
        <f t="shared" si="20"/>
        <v>0</v>
      </c>
      <c r="D315" s="31">
        <v>0</v>
      </c>
      <c r="E315" s="31">
        <v>0</v>
      </c>
      <c r="F315" s="31">
        <v>0</v>
      </c>
      <c r="G315" s="31">
        <v>0</v>
      </c>
      <c r="H315" s="31">
        <f t="shared" si="21"/>
        <v>0</v>
      </c>
      <c r="I315" s="31">
        <v>0</v>
      </c>
      <c r="J315" s="31">
        <v>0</v>
      </c>
      <c r="K315" s="31">
        <v>0</v>
      </c>
      <c r="L315" s="31">
        <v>0</v>
      </c>
      <c r="M315" s="32" t="e">
        <f t="shared" si="22"/>
        <v>#DIV/0!</v>
      </c>
    </row>
    <row r="316" spans="1:13" ht="42" hidden="1">
      <c r="A316" s="29" t="s">
        <v>1423</v>
      </c>
      <c r="B316" s="30" t="s">
        <v>1360</v>
      </c>
      <c r="C316" s="31">
        <f t="shared" si="20"/>
        <v>7000</v>
      </c>
      <c r="D316" s="31">
        <v>7000</v>
      </c>
      <c r="E316" s="31">
        <v>0</v>
      </c>
      <c r="F316" s="31">
        <v>0</v>
      </c>
      <c r="G316" s="31">
        <v>0</v>
      </c>
      <c r="H316" s="31">
        <f t="shared" si="21"/>
        <v>0</v>
      </c>
      <c r="I316" s="31">
        <v>0</v>
      </c>
      <c r="J316" s="31">
        <v>0</v>
      </c>
      <c r="K316" s="31">
        <v>0</v>
      </c>
      <c r="L316" s="31">
        <v>0</v>
      </c>
      <c r="M316" s="32">
        <f t="shared" si="22"/>
        <v>0</v>
      </c>
    </row>
    <row r="317" spans="1:13" ht="42" hidden="1">
      <c r="A317" s="29" t="s">
        <v>264</v>
      </c>
      <c r="B317" s="30" t="s">
        <v>1492</v>
      </c>
      <c r="C317" s="31">
        <f t="shared" si="20"/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f t="shared" si="21"/>
        <v>0</v>
      </c>
      <c r="I317" s="31">
        <v>0</v>
      </c>
      <c r="J317" s="31">
        <v>0</v>
      </c>
      <c r="K317" s="31">
        <v>0</v>
      </c>
      <c r="L317" s="31">
        <v>0</v>
      </c>
      <c r="M317" s="32" t="e">
        <f t="shared" si="22"/>
        <v>#DIV/0!</v>
      </c>
    </row>
    <row r="318" spans="1:13" ht="42" hidden="1">
      <c r="A318" s="29" t="s">
        <v>29</v>
      </c>
      <c r="B318" s="30" t="s">
        <v>1836</v>
      </c>
      <c r="C318" s="31">
        <f t="shared" si="20"/>
        <v>836233</v>
      </c>
      <c r="D318" s="31">
        <v>170633</v>
      </c>
      <c r="E318" s="31">
        <v>323600</v>
      </c>
      <c r="F318" s="31">
        <v>320000</v>
      </c>
      <c r="G318" s="31">
        <v>22000</v>
      </c>
      <c r="H318" s="31">
        <f t="shared" si="21"/>
        <v>448049.39</v>
      </c>
      <c r="I318" s="31">
        <v>19635.18</v>
      </c>
      <c r="J318" s="31">
        <v>222255.81</v>
      </c>
      <c r="K318" s="31">
        <v>174897.63</v>
      </c>
      <c r="L318" s="31">
        <v>31260.77</v>
      </c>
      <c r="M318" s="32">
        <f t="shared" si="22"/>
        <v>0.5357949160102508</v>
      </c>
    </row>
    <row r="319" spans="1:13" ht="42" hidden="1">
      <c r="A319" s="29" t="s">
        <v>1814</v>
      </c>
      <c r="B319" s="30" t="s">
        <v>1725</v>
      </c>
      <c r="C319" s="31">
        <f t="shared" si="20"/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f t="shared" si="21"/>
        <v>0</v>
      </c>
      <c r="I319" s="31">
        <v>0</v>
      </c>
      <c r="J319" s="31">
        <v>0</v>
      </c>
      <c r="K319" s="31">
        <v>0</v>
      </c>
      <c r="L319" s="31">
        <v>0</v>
      </c>
      <c r="M319" s="32" t="e">
        <f t="shared" si="22"/>
        <v>#DIV/0!</v>
      </c>
    </row>
    <row r="320" spans="1:13" ht="42" hidden="1">
      <c r="A320" s="29" t="s">
        <v>1572</v>
      </c>
      <c r="B320" s="30" t="s">
        <v>18</v>
      </c>
      <c r="C320" s="31">
        <f t="shared" si="20"/>
        <v>170633</v>
      </c>
      <c r="D320" s="31">
        <v>170633</v>
      </c>
      <c r="E320" s="31">
        <v>0</v>
      </c>
      <c r="F320" s="31">
        <v>0</v>
      </c>
      <c r="G320" s="31">
        <v>0</v>
      </c>
      <c r="H320" s="31">
        <f t="shared" si="21"/>
        <v>19635.18</v>
      </c>
      <c r="I320" s="31">
        <v>19635.18</v>
      </c>
      <c r="J320" s="31">
        <v>0</v>
      </c>
      <c r="K320" s="31">
        <v>0</v>
      </c>
      <c r="L320" s="31">
        <v>0</v>
      </c>
      <c r="M320" s="32">
        <f t="shared" si="22"/>
        <v>0.11507258267744223</v>
      </c>
    </row>
    <row r="321" spans="1:13" ht="42" hidden="1">
      <c r="A321" s="29" t="s">
        <v>1571</v>
      </c>
      <c r="B321" s="30" t="s">
        <v>2005</v>
      </c>
      <c r="C321" s="31">
        <f t="shared" si="20"/>
        <v>323600</v>
      </c>
      <c r="D321" s="31">
        <v>0</v>
      </c>
      <c r="E321" s="31">
        <v>323600</v>
      </c>
      <c r="F321" s="31">
        <v>0</v>
      </c>
      <c r="G321" s="31">
        <v>0</v>
      </c>
      <c r="H321" s="31">
        <f t="shared" si="21"/>
        <v>222255.81</v>
      </c>
      <c r="I321" s="31">
        <v>0</v>
      </c>
      <c r="J321" s="31">
        <v>222255.81</v>
      </c>
      <c r="K321" s="31">
        <v>0</v>
      </c>
      <c r="L321" s="31">
        <v>0</v>
      </c>
      <c r="M321" s="32">
        <f t="shared" si="22"/>
        <v>0.686822651421508</v>
      </c>
    </row>
    <row r="322" spans="1:13" ht="42" hidden="1">
      <c r="A322" s="29" t="s">
        <v>13</v>
      </c>
      <c r="B322" s="30" t="s">
        <v>1448</v>
      </c>
      <c r="C322" s="31">
        <f t="shared" si="20"/>
        <v>22000</v>
      </c>
      <c r="D322" s="31">
        <v>0</v>
      </c>
      <c r="E322" s="31">
        <v>0</v>
      </c>
      <c r="F322" s="31">
        <v>0</v>
      </c>
      <c r="G322" s="31">
        <v>22000</v>
      </c>
      <c r="H322" s="31">
        <f t="shared" si="21"/>
        <v>31260.77</v>
      </c>
      <c r="I322" s="31">
        <v>0</v>
      </c>
      <c r="J322" s="31">
        <v>0</v>
      </c>
      <c r="K322" s="31">
        <v>0</v>
      </c>
      <c r="L322" s="31">
        <v>31260.77</v>
      </c>
      <c r="M322" s="32">
        <f t="shared" si="22"/>
        <v>1.420944090909091</v>
      </c>
    </row>
    <row r="323" spans="1:13" ht="42" hidden="1">
      <c r="A323" s="29" t="s">
        <v>1985</v>
      </c>
      <c r="B323" s="30" t="s">
        <v>1068</v>
      </c>
      <c r="C323" s="31">
        <f t="shared" si="20"/>
        <v>320000</v>
      </c>
      <c r="D323" s="31">
        <v>0</v>
      </c>
      <c r="E323" s="31">
        <v>0</v>
      </c>
      <c r="F323" s="31">
        <v>320000</v>
      </c>
      <c r="G323" s="31">
        <v>0</v>
      </c>
      <c r="H323" s="31">
        <f t="shared" si="21"/>
        <v>174897.63</v>
      </c>
      <c r="I323" s="31">
        <v>0</v>
      </c>
      <c r="J323" s="31">
        <v>0</v>
      </c>
      <c r="K323" s="31">
        <v>174897.63</v>
      </c>
      <c r="L323" s="31">
        <v>0</v>
      </c>
      <c r="M323" s="32">
        <f t="shared" si="22"/>
        <v>0.54655509375</v>
      </c>
    </row>
    <row r="324" spans="1:13" ht="21" hidden="1">
      <c r="A324" s="29" t="s">
        <v>884</v>
      </c>
      <c r="B324" s="30" t="s">
        <v>1640</v>
      </c>
      <c r="C324" s="31">
        <f t="shared" si="20"/>
        <v>7492900</v>
      </c>
      <c r="D324" s="31">
        <v>165500</v>
      </c>
      <c r="E324" s="31">
        <v>7327400</v>
      </c>
      <c r="F324" s="31">
        <v>0</v>
      </c>
      <c r="G324" s="31">
        <v>0</v>
      </c>
      <c r="H324" s="31">
        <f t="shared" si="21"/>
        <v>1275701.46</v>
      </c>
      <c r="I324" s="31">
        <v>0</v>
      </c>
      <c r="J324" s="31">
        <v>1275701.46</v>
      </c>
      <c r="K324" s="31">
        <v>0</v>
      </c>
      <c r="L324" s="31">
        <v>0</v>
      </c>
      <c r="M324" s="32">
        <f t="shared" si="22"/>
        <v>0.17025470245165422</v>
      </c>
    </row>
    <row r="325" spans="1:13" ht="21" hidden="1">
      <c r="A325" s="29" t="s">
        <v>70</v>
      </c>
      <c r="B325" s="30" t="s">
        <v>1720</v>
      </c>
      <c r="C325" s="31">
        <f t="shared" si="20"/>
        <v>165500</v>
      </c>
      <c r="D325" s="31">
        <v>165500</v>
      </c>
      <c r="E325" s="31">
        <v>0</v>
      </c>
      <c r="F325" s="31">
        <v>0</v>
      </c>
      <c r="G325" s="31">
        <v>0</v>
      </c>
      <c r="H325" s="31">
        <f t="shared" si="21"/>
        <v>0</v>
      </c>
      <c r="I325" s="31">
        <v>0</v>
      </c>
      <c r="J325" s="31">
        <v>0</v>
      </c>
      <c r="K325" s="31">
        <v>0</v>
      </c>
      <c r="L325" s="31">
        <v>0</v>
      </c>
      <c r="M325" s="32">
        <f t="shared" si="22"/>
        <v>0</v>
      </c>
    </row>
    <row r="326" spans="1:13" ht="21" hidden="1">
      <c r="A326" s="29" t="s">
        <v>78</v>
      </c>
      <c r="B326" s="30" t="s">
        <v>964</v>
      </c>
      <c r="C326" s="31">
        <f t="shared" si="20"/>
        <v>7327400</v>
      </c>
      <c r="D326" s="31">
        <v>0</v>
      </c>
      <c r="E326" s="31">
        <v>7327400</v>
      </c>
      <c r="F326" s="31">
        <v>0</v>
      </c>
      <c r="G326" s="31">
        <v>0</v>
      </c>
      <c r="H326" s="31">
        <f t="shared" si="21"/>
        <v>1275701.46</v>
      </c>
      <c r="I326" s="31">
        <v>0</v>
      </c>
      <c r="J326" s="31">
        <v>1275701.46</v>
      </c>
      <c r="K326" s="31">
        <v>0</v>
      </c>
      <c r="L326" s="31">
        <v>0</v>
      </c>
      <c r="M326" s="32">
        <f t="shared" si="22"/>
        <v>0.17410015285094302</v>
      </c>
    </row>
    <row r="327" spans="1:13" ht="42" hidden="1">
      <c r="A327" s="29" t="s">
        <v>1651</v>
      </c>
      <c r="B327" s="30" t="s">
        <v>1724</v>
      </c>
      <c r="C327" s="31">
        <f t="shared" si="20"/>
        <v>23927717.57</v>
      </c>
      <c r="D327" s="31">
        <v>1161000</v>
      </c>
      <c r="E327" s="31">
        <v>0</v>
      </c>
      <c r="F327" s="31">
        <v>22766717.57</v>
      </c>
      <c r="G327" s="31">
        <v>0</v>
      </c>
      <c r="H327" s="31">
        <f t="shared" si="21"/>
        <v>740025.44</v>
      </c>
      <c r="I327" s="31">
        <v>256106.99</v>
      </c>
      <c r="J327" s="31">
        <v>0</v>
      </c>
      <c r="K327" s="31">
        <v>483918.45</v>
      </c>
      <c r="L327" s="31">
        <v>0</v>
      </c>
      <c r="M327" s="32">
        <f t="shared" si="22"/>
        <v>0.030927539905762934</v>
      </c>
    </row>
    <row r="328" spans="1:13" ht="14.25" hidden="1">
      <c r="A328" s="29" t="s">
        <v>2059</v>
      </c>
      <c r="B328" s="30" t="s">
        <v>17</v>
      </c>
      <c r="C328" s="31">
        <f t="shared" si="20"/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f t="shared" si="21"/>
        <v>0</v>
      </c>
      <c r="I328" s="31">
        <v>0</v>
      </c>
      <c r="J328" s="31">
        <v>0</v>
      </c>
      <c r="K328" s="31">
        <v>0</v>
      </c>
      <c r="L328" s="31">
        <v>0</v>
      </c>
      <c r="M328" s="32" t="e">
        <f t="shared" si="22"/>
        <v>#DIV/0!</v>
      </c>
    </row>
    <row r="329" spans="1:13" ht="42" hidden="1">
      <c r="A329" s="29" t="s">
        <v>1811</v>
      </c>
      <c r="B329" s="30" t="s">
        <v>1867</v>
      </c>
      <c r="C329" s="31">
        <f t="shared" si="20"/>
        <v>1161000</v>
      </c>
      <c r="D329" s="31">
        <v>1161000</v>
      </c>
      <c r="E329" s="31">
        <v>0</v>
      </c>
      <c r="F329" s="31">
        <v>0</v>
      </c>
      <c r="G329" s="31">
        <v>0</v>
      </c>
      <c r="H329" s="31">
        <f t="shared" si="21"/>
        <v>256106.99</v>
      </c>
      <c r="I329" s="31">
        <v>256106.99</v>
      </c>
      <c r="J329" s="31">
        <v>0</v>
      </c>
      <c r="K329" s="31">
        <v>0</v>
      </c>
      <c r="L329" s="31">
        <v>0</v>
      </c>
      <c r="M329" s="32">
        <f t="shared" si="22"/>
        <v>0.22059172265288543</v>
      </c>
    </row>
    <row r="330" spans="1:13" ht="51.75" hidden="1">
      <c r="A330" s="29" t="s">
        <v>0</v>
      </c>
      <c r="B330" s="30" t="s">
        <v>1746</v>
      </c>
      <c r="C330" s="31">
        <f t="shared" si="20"/>
        <v>22766717.57</v>
      </c>
      <c r="D330" s="31">
        <v>0</v>
      </c>
      <c r="E330" s="31">
        <v>0</v>
      </c>
      <c r="F330" s="31">
        <v>22766717.57</v>
      </c>
      <c r="G330" s="31">
        <v>0</v>
      </c>
      <c r="H330" s="31">
        <f t="shared" si="21"/>
        <v>483918.45</v>
      </c>
      <c r="I330" s="31">
        <v>0</v>
      </c>
      <c r="J330" s="31">
        <v>0</v>
      </c>
      <c r="K330" s="31">
        <v>483918.45</v>
      </c>
      <c r="L330" s="31">
        <v>0</v>
      </c>
      <c r="M330" s="32">
        <f t="shared" si="22"/>
        <v>0.021255521289448666</v>
      </c>
    </row>
    <row r="331" spans="1:13" ht="21" hidden="1">
      <c r="A331" s="29" t="s">
        <v>1709</v>
      </c>
      <c r="B331" s="30" t="s">
        <v>1569</v>
      </c>
      <c r="C331" s="31">
        <f t="shared" si="20"/>
        <v>1984100</v>
      </c>
      <c r="D331" s="31">
        <v>1982100</v>
      </c>
      <c r="E331" s="31">
        <v>2000</v>
      </c>
      <c r="F331" s="31">
        <v>0</v>
      </c>
      <c r="G331" s="31">
        <v>0</v>
      </c>
      <c r="H331" s="31">
        <f t="shared" si="21"/>
        <v>124975.37</v>
      </c>
      <c r="I331" s="31">
        <v>123975.37</v>
      </c>
      <c r="J331" s="31">
        <v>1000</v>
      </c>
      <c r="K331" s="31">
        <v>0</v>
      </c>
      <c r="L331" s="31">
        <v>0</v>
      </c>
      <c r="M331" s="32">
        <f t="shared" si="22"/>
        <v>0.06298844312282646</v>
      </c>
    </row>
    <row r="332" spans="1:13" ht="21" hidden="1">
      <c r="A332" s="29" t="s">
        <v>71</v>
      </c>
      <c r="B332" s="30" t="s">
        <v>2028</v>
      </c>
      <c r="C332" s="31">
        <f t="shared" si="20"/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f t="shared" si="21"/>
        <v>0</v>
      </c>
      <c r="I332" s="31">
        <v>0</v>
      </c>
      <c r="J332" s="31">
        <v>0</v>
      </c>
      <c r="K332" s="31">
        <v>0</v>
      </c>
      <c r="L332" s="31">
        <v>0</v>
      </c>
      <c r="M332" s="32" t="e">
        <f t="shared" si="22"/>
        <v>#DIV/0!</v>
      </c>
    </row>
    <row r="333" spans="1:13" ht="31.5" hidden="1">
      <c r="A333" s="29" t="s">
        <v>1418</v>
      </c>
      <c r="B333" s="30" t="s">
        <v>1535</v>
      </c>
      <c r="C333" s="31">
        <f t="shared" si="20"/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f t="shared" si="21"/>
        <v>0</v>
      </c>
      <c r="I333" s="31">
        <v>0</v>
      </c>
      <c r="J333" s="31">
        <v>0</v>
      </c>
      <c r="K333" s="31">
        <v>0</v>
      </c>
      <c r="L333" s="31">
        <v>0</v>
      </c>
      <c r="M333" s="32" t="e">
        <f t="shared" si="22"/>
        <v>#DIV/0!</v>
      </c>
    </row>
    <row r="334" spans="1:13" ht="42" hidden="1">
      <c r="A334" s="29" t="s">
        <v>904</v>
      </c>
      <c r="B334" s="30" t="s">
        <v>1884</v>
      </c>
      <c r="C334" s="31">
        <f t="shared" si="20"/>
        <v>2658600</v>
      </c>
      <c r="D334" s="31">
        <v>1419000</v>
      </c>
      <c r="E334" s="31">
        <v>1239600</v>
      </c>
      <c r="F334" s="31">
        <v>0</v>
      </c>
      <c r="G334" s="31">
        <v>0</v>
      </c>
      <c r="H334" s="31">
        <f t="shared" si="21"/>
        <v>374931.36</v>
      </c>
      <c r="I334" s="31">
        <v>214475.72</v>
      </c>
      <c r="J334" s="31">
        <v>160455.64</v>
      </c>
      <c r="K334" s="31">
        <v>0</v>
      </c>
      <c r="L334" s="31">
        <v>0</v>
      </c>
      <c r="M334" s="32">
        <f t="shared" si="22"/>
        <v>0.14102586323628977</v>
      </c>
    </row>
    <row r="335" spans="1:13" ht="21" hidden="1">
      <c r="A335" s="29" t="s">
        <v>1652</v>
      </c>
      <c r="B335" s="30" t="s">
        <v>1784</v>
      </c>
      <c r="C335" s="31">
        <f t="shared" si="20"/>
        <v>9135110</v>
      </c>
      <c r="D335" s="31">
        <v>8152110</v>
      </c>
      <c r="E335" s="31">
        <v>983000</v>
      </c>
      <c r="F335" s="31">
        <v>0</v>
      </c>
      <c r="G335" s="31">
        <v>0</v>
      </c>
      <c r="H335" s="31">
        <f t="shared" si="21"/>
        <v>1438574.58</v>
      </c>
      <c r="I335" s="31">
        <v>1198574.58</v>
      </c>
      <c r="J335" s="31">
        <v>240000</v>
      </c>
      <c r="K335" s="31">
        <v>0</v>
      </c>
      <c r="L335" s="31">
        <v>0</v>
      </c>
      <c r="M335" s="32">
        <f t="shared" si="22"/>
        <v>0.15747753229025158</v>
      </c>
    </row>
    <row r="336" spans="1:13" ht="14.25" hidden="1">
      <c r="A336" s="29" t="s">
        <v>1904</v>
      </c>
      <c r="B336" s="30" t="s">
        <v>1533</v>
      </c>
      <c r="C336" s="31">
        <f t="shared" si="20"/>
        <v>1000</v>
      </c>
      <c r="D336" s="31">
        <v>0</v>
      </c>
      <c r="E336" s="31">
        <v>0</v>
      </c>
      <c r="F336" s="31">
        <v>1000</v>
      </c>
      <c r="G336" s="31">
        <v>0</v>
      </c>
      <c r="H336" s="31">
        <f t="shared" si="21"/>
        <v>0</v>
      </c>
      <c r="I336" s="31">
        <v>0</v>
      </c>
      <c r="J336" s="31">
        <v>0</v>
      </c>
      <c r="K336" s="31">
        <v>0</v>
      </c>
      <c r="L336" s="31">
        <v>0</v>
      </c>
      <c r="M336" s="32">
        <f t="shared" si="22"/>
        <v>0</v>
      </c>
    </row>
    <row r="337" spans="1:13" ht="14.25" hidden="1">
      <c r="A337" s="29" t="s">
        <v>1935</v>
      </c>
      <c r="B337" s="30" t="s">
        <v>1672</v>
      </c>
      <c r="C337" s="31">
        <f t="shared" si="20"/>
        <v>1000</v>
      </c>
      <c r="D337" s="31">
        <v>0</v>
      </c>
      <c r="E337" s="31">
        <v>0</v>
      </c>
      <c r="F337" s="31">
        <v>1000</v>
      </c>
      <c r="G337" s="31">
        <v>0</v>
      </c>
      <c r="H337" s="31">
        <f t="shared" si="21"/>
        <v>0</v>
      </c>
      <c r="I337" s="31">
        <v>0</v>
      </c>
      <c r="J337" s="31">
        <v>0</v>
      </c>
      <c r="K337" s="31">
        <v>0</v>
      </c>
      <c r="L337" s="31">
        <v>0</v>
      </c>
      <c r="M337" s="32">
        <f t="shared" si="22"/>
        <v>0</v>
      </c>
    </row>
    <row r="338" spans="1:13" ht="21" hidden="1">
      <c r="A338" s="29" t="s">
        <v>2043</v>
      </c>
      <c r="B338" s="30" t="s">
        <v>99</v>
      </c>
      <c r="C338" s="31">
        <f t="shared" si="20"/>
        <v>200000</v>
      </c>
      <c r="D338" s="31">
        <v>200000</v>
      </c>
      <c r="E338" s="31">
        <v>0</v>
      </c>
      <c r="F338" s="31">
        <v>0</v>
      </c>
      <c r="G338" s="31">
        <v>0</v>
      </c>
      <c r="H338" s="31">
        <f t="shared" si="21"/>
        <v>3907.07</v>
      </c>
      <c r="I338" s="31">
        <v>3907.07</v>
      </c>
      <c r="J338" s="31">
        <v>0</v>
      </c>
      <c r="K338" s="31">
        <v>0</v>
      </c>
      <c r="L338" s="31">
        <v>0</v>
      </c>
      <c r="M338" s="32">
        <f t="shared" si="22"/>
        <v>0.01953535</v>
      </c>
    </row>
    <row r="339" spans="1:13" ht="31.5" hidden="1">
      <c r="A339" s="29" t="s">
        <v>1605</v>
      </c>
      <c r="B339" s="30" t="s">
        <v>1921</v>
      </c>
      <c r="C339" s="31">
        <f t="shared" si="20"/>
        <v>929317.22</v>
      </c>
      <c r="D339" s="31">
        <v>362617.22</v>
      </c>
      <c r="E339" s="31">
        <v>0</v>
      </c>
      <c r="F339" s="31">
        <v>389000</v>
      </c>
      <c r="G339" s="31">
        <v>177700</v>
      </c>
      <c r="H339" s="31">
        <f t="shared" si="21"/>
        <v>437101.85</v>
      </c>
      <c r="I339" s="31">
        <v>366058.61</v>
      </c>
      <c r="J339" s="31">
        <v>0</v>
      </c>
      <c r="K339" s="31">
        <v>57515.79</v>
      </c>
      <c r="L339" s="31">
        <v>13527.45</v>
      </c>
      <c r="M339" s="32">
        <f t="shared" si="22"/>
        <v>0.47034730508921374</v>
      </c>
    </row>
    <row r="340" spans="1:13" ht="31.5" hidden="1">
      <c r="A340" s="29" t="s">
        <v>908</v>
      </c>
      <c r="B340" s="30" t="s">
        <v>11</v>
      </c>
      <c r="C340" s="31">
        <f t="shared" si="20"/>
        <v>362617.22</v>
      </c>
      <c r="D340" s="31">
        <v>362617.22</v>
      </c>
      <c r="E340" s="31">
        <v>0</v>
      </c>
      <c r="F340" s="31">
        <v>0</v>
      </c>
      <c r="G340" s="31">
        <v>0</v>
      </c>
      <c r="H340" s="31">
        <f t="shared" si="21"/>
        <v>366058.61</v>
      </c>
      <c r="I340" s="31">
        <v>366058.61</v>
      </c>
      <c r="J340" s="31">
        <v>0</v>
      </c>
      <c r="K340" s="31">
        <v>0</v>
      </c>
      <c r="L340" s="31">
        <v>0</v>
      </c>
      <c r="M340" s="32">
        <f t="shared" si="22"/>
        <v>1.009490420780348</v>
      </c>
    </row>
    <row r="341" spans="1:13" ht="31.5" hidden="1">
      <c r="A341" s="29" t="s">
        <v>256</v>
      </c>
      <c r="B341" s="30" t="s">
        <v>169</v>
      </c>
      <c r="C341" s="31">
        <f t="shared" si="20"/>
        <v>566700</v>
      </c>
      <c r="D341" s="31">
        <v>0</v>
      </c>
      <c r="E341" s="31">
        <v>0</v>
      </c>
      <c r="F341" s="31">
        <v>389000</v>
      </c>
      <c r="G341" s="31">
        <v>177700</v>
      </c>
      <c r="H341" s="31">
        <f t="shared" si="21"/>
        <v>71043.24</v>
      </c>
      <c r="I341" s="31">
        <v>0</v>
      </c>
      <c r="J341" s="31">
        <v>0</v>
      </c>
      <c r="K341" s="31">
        <v>57515.79</v>
      </c>
      <c r="L341" s="31">
        <v>13527.45</v>
      </c>
      <c r="M341" s="32">
        <f t="shared" si="22"/>
        <v>0.1253630492323981</v>
      </c>
    </row>
    <row r="342" spans="1:13" ht="21" hidden="1">
      <c r="A342" s="29" t="s">
        <v>1879</v>
      </c>
      <c r="B342" s="30" t="s">
        <v>1855</v>
      </c>
      <c r="C342" s="31">
        <f t="shared" si="20"/>
        <v>107161827.33</v>
      </c>
      <c r="D342" s="31">
        <v>63182900</v>
      </c>
      <c r="E342" s="31">
        <v>42746627.33</v>
      </c>
      <c r="F342" s="31">
        <v>653600</v>
      </c>
      <c r="G342" s="31">
        <v>578700</v>
      </c>
      <c r="H342" s="31">
        <f t="shared" si="21"/>
        <v>28540245.01</v>
      </c>
      <c r="I342" s="31">
        <v>7729333.25</v>
      </c>
      <c r="J342" s="31">
        <v>17357933.88</v>
      </c>
      <c r="K342" s="31">
        <v>3213831.35</v>
      </c>
      <c r="L342" s="31">
        <v>239146.53</v>
      </c>
      <c r="M342" s="32">
        <f t="shared" si="22"/>
        <v>0.26632846528560594</v>
      </c>
    </row>
    <row r="343" spans="1:13" ht="31.5" hidden="1">
      <c r="A343" s="29" t="s">
        <v>967</v>
      </c>
      <c r="B343" s="30" t="s">
        <v>1751</v>
      </c>
      <c r="C343" s="31">
        <f t="shared" si="20"/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f t="shared" si="21"/>
        <v>0</v>
      </c>
      <c r="I343" s="31">
        <v>0</v>
      </c>
      <c r="J343" s="31">
        <v>0</v>
      </c>
      <c r="K343" s="31">
        <v>0</v>
      </c>
      <c r="L343" s="31">
        <v>0</v>
      </c>
      <c r="M343" s="32" t="e">
        <f t="shared" si="22"/>
        <v>#DIV/0!</v>
      </c>
    </row>
    <row r="344" spans="1:13" ht="21" hidden="1">
      <c r="A344" s="29" t="s">
        <v>2036</v>
      </c>
      <c r="B344" s="30" t="s">
        <v>1050</v>
      </c>
      <c r="C344" s="31">
        <f t="shared" si="20"/>
        <v>63182900</v>
      </c>
      <c r="D344" s="31">
        <v>63182900</v>
      </c>
      <c r="E344" s="31">
        <v>0</v>
      </c>
      <c r="F344" s="31">
        <v>0</v>
      </c>
      <c r="G344" s="31">
        <v>0</v>
      </c>
      <c r="H344" s="31">
        <f t="shared" si="21"/>
        <v>7729333.25</v>
      </c>
      <c r="I344" s="31">
        <v>7729333.25</v>
      </c>
      <c r="J344" s="31">
        <v>0</v>
      </c>
      <c r="K344" s="31">
        <v>0</v>
      </c>
      <c r="L344" s="31">
        <v>0</v>
      </c>
      <c r="M344" s="32">
        <f t="shared" si="22"/>
        <v>0.12233267624626283</v>
      </c>
    </row>
    <row r="345" spans="1:13" ht="31.5" hidden="1">
      <c r="A345" s="29" t="s">
        <v>1062</v>
      </c>
      <c r="B345" s="30" t="s">
        <v>67</v>
      </c>
      <c r="C345" s="31">
        <f t="shared" si="20"/>
        <v>42746627.33</v>
      </c>
      <c r="D345" s="31">
        <v>0</v>
      </c>
      <c r="E345" s="31">
        <v>42746627.33</v>
      </c>
      <c r="F345" s="31">
        <v>0</v>
      </c>
      <c r="G345" s="31">
        <v>0</v>
      </c>
      <c r="H345" s="31">
        <f t="shared" si="21"/>
        <v>17357933.88</v>
      </c>
      <c r="I345" s="31">
        <v>0</v>
      </c>
      <c r="J345" s="31">
        <v>17357933.88</v>
      </c>
      <c r="K345" s="31">
        <v>0</v>
      </c>
      <c r="L345" s="31">
        <v>0</v>
      </c>
      <c r="M345" s="32">
        <f t="shared" si="22"/>
        <v>0.4060655767295595</v>
      </c>
    </row>
    <row r="346" spans="1:13" ht="21" hidden="1">
      <c r="A346" s="29" t="s">
        <v>1383</v>
      </c>
      <c r="B346" s="30" t="s">
        <v>1022</v>
      </c>
      <c r="C346" s="31">
        <f t="shared" si="20"/>
        <v>578700</v>
      </c>
      <c r="D346" s="31">
        <v>0</v>
      </c>
      <c r="E346" s="31">
        <v>0</v>
      </c>
      <c r="F346" s="31">
        <v>0</v>
      </c>
      <c r="G346" s="31">
        <v>578700</v>
      </c>
      <c r="H346" s="31">
        <f t="shared" si="21"/>
        <v>239146.53</v>
      </c>
      <c r="I346" s="31">
        <v>0</v>
      </c>
      <c r="J346" s="31">
        <v>0</v>
      </c>
      <c r="K346" s="31">
        <v>0</v>
      </c>
      <c r="L346" s="31">
        <v>239146.53</v>
      </c>
      <c r="M346" s="32">
        <f t="shared" si="22"/>
        <v>0.4132478486262312</v>
      </c>
    </row>
    <row r="347" spans="1:13" ht="31.5" hidden="1">
      <c r="A347" s="29" t="s">
        <v>1876</v>
      </c>
      <c r="B347" s="30" t="s">
        <v>1096</v>
      </c>
      <c r="C347" s="31">
        <f t="shared" si="20"/>
        <v>653600</v>
      </c>
      <c r="D347" s="31">
        <v>0</v>
      </c>
      <c r="E347" s="31">
        <v>0</v>
      </c>
      <c r="F347" s="31">
        <v>653600</v>
      </c>
      <c r="G347" s="31">
        <v>0</v>
      </c>
      <c r="H347" s="31">
        <f t="shared" si="21"/>
        <v>3213831.35</v>
      </c>
      <c r="I347" s="31">
        <v>0</v>
      </c>
      <c r="J347" s="31">
        <v>0</v>
      </c>
      <c r="K347" s="31">
        <v>3213831.35</v>
      </c>
      <c r="L347" s="31">
        <v>0</v>
      </c>
      <c r="M347" s="32">
        <f t="shared" si="22"/>
        <v>4.917122628518972</v>
      </c>
    </row>
    <row r="348" spans="1:13" ht="14.25">
      <c r="A348" s="29" t="s">
        <v>1785</v>
      </c>
      <c r="B348" s="30" t="s">
        <v>1440</v>
      </c>
      <c r="C348" s="31">
        <v>0</v>
      </c>
      <c r="D348" s="31">
        <v>78345666.87</v>
      </c>
      <c r="E348" s="31">
        <v>3854392.86</v>
      </c>
      <c r="F348" s="31">
        <v>4051684</v>
      </c>
      <c r="G348" s="31">
        <v>5581100</v>
      </c>
      <c r="H348" s="31">
        <v>0</v>
      </c>
      <c r="I348" s="31">
        <v>25872050.52</v>
      </c>
      <c r="J348" s="31">
        <v>1894405.24</v>
      </c>
      <c r="K348" s="31">
        <v>-3864003.9</v>
      </c>
      <c r="L348" s="31">
        <v>1268107.56</v>
      </c>
      <c r="M348" s="32">
        <v>0</v>
      </c>
    </row>
    <row r="349" spans="1:13" ht="14.25" hidden="1">
      <c r="A349" s="29" t="s">
        <v>2006</v>
      </c>
      <c r="B349" s="30" t="s">
        <v>2097</v>
      </c>
      <c r="C349" s="31">
        <f t="shared" si="20"/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f t="shared" si="21"/>
        <v>-2933488.0999999996</v>
      </c>
      <c r="I349" s="31">
        <v>393698.67</v>
      </c>
      <c r="J349" s="31">
        <v>1096500.46</v>
      </c>
      <c r="K349" s="31">
        <v>-4685381.52</v>
      </c>
      <c r="L349" s="31">
        <v>261694.29</v>
      </c>
      <c r="M349" s="32" t="e">
        <f t="shared" si="22"/>
        <v>#DIV/0!</v>
      </c>
    </row>
    <row r="350" spans="1:13" ht="21" hidden="1">
      <c r="A350" s="29" t="s">
        <v>1380</v>
      </c>
      <c r="B350" s="30" t="s">
        <v>1993</v>
      </c>
      <c r="C350" s="31">
        <f t="shared" si="20"/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f t="shared" si="21"/>
        <v>0</v>
      </c>
      <c r="I350" s="31">
        <v>0</v>
      </c>
      <c r="J350" s="31">
        <v>0</v>
      </c>
      <c r="K350" s="31">
        <v>0</v>
      </c>
      <c r="L350" s="31">
        <v>0</v>
      </c>
      <c r="M350" s="32" t="e">
        <f t="shared" si="22"/>
        <v>#DIV/0!</v>
      </c>
    </row>
    <row r="351" spans="1:13" ht="21" hidden="1">
      <c r="A351" s="29" t="s">
        <v>159</v>
      </c>
      <c r="B351" s="30" t="s">
        <v>1493</v>
      </c>
      <c r="C351" s="31">
        <f t="shared" si="20"/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f t="shared" si="21"/>
        <v>393698.67</v>
      </c>
      <c r="I351" s="31">
        <v>393698.67</v>
      </c>
      <c r="J351" s="31">
        <v>0</v>
      </c>
      <c r="K351" s="31">
        <v>0</v>
      </c>
      <c r="L351" s="31">
        <v>0</v>
      </c>
      <c r="M351" s="32" t="e">
        <f t="shared" si="22"/>
        <v>#DIV/0!</v>
      </c>
    </row>
    <row r="352" spans="1:13" ht="21" hidden="1">
      <c r="A352" s="29" t="s">
        <v>1807</v>
      </c>
      <c r="B352" s="30" t="s">
        <v>179</v>
      </c>
      <c r="C352" s="31">
        <f t="shared" si="20"/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f t="shared" si="21"/>
        <v>1096500.46</v>
      </c>
      <c r="I352" s="31">
        <v>0</v>
      </c>
      <c r="J352" s="31">
        <v>1096500.46</v>
      </c>
      <c r="K352" s="31">
        <v>0</v>
      </c>
      <c r="L352" s="31">
        <v>0</v>
      </c>
      <c r="M352" s="32" t="e">
        <f t="shared" si="22"/>
        <v>#DIV/0!</v>
      </c>
    </row>
    <row r="353" spans="1:13" ht="21" hidden="1">
      <c r="A353" s="29" t="s">
        <v>994</v>
      </c>
      <c r="B353" s="30" t="s">
        <v>1400</v>
      </c>
      <c r="C353" s="31">
        <f t="shared" si="20"/>
        <v>0</v>
      </c>
      <c r="D353" s="31">
        <v>0</v>
      </c>
      <c r="E353" s="31">
        <v>0</v>
      </c>
      <c r="F353" s="31">
        <v>0</v>
      </c>
      <c r="G353" s="31">
        <v>0</v>
      </c>
      <c r="H353" s="31">
        <f t="shared" si="21"/>
        <v>261694.29</v>
      </c>
      <c r="I353" s="31">
        <v>0</v>
      </c>
      <c r="J353" s="31">
        <v>0</v>
      </c>
      <c r="K353" s="31">
        <v>0</v>
      </c>
      <c r="L353" s="31">
        <v>261694.29</v>
      </c>
      <c r="M353" s="32" t="e">
        <f t="shared" si="22"/>
        <v>#DIV/0!</v>
      </c>
    </row>
    <row r="354" spans="1:13" ht="21" hidden="1">
      <c r="A354" s="29" t="s">
        <v>2092</v>
      </c>
      <c r="B354" s="30" t="s">
        <v>1881</v>
      </c>
      <c r="C354" s="31">
        <f t="shared" si="20"/>
        <v>0</v>
      </c>
      <c r="D354" s="31">
        <v>0</v>
      </c>
      <c r="E354" s="31">
        <v>0</v>
      </c>
      <c r="F354" s="31">
        <v>0</v>
      </c>
      <c r="G354" s="31">
        <v>0</v>
      </c>
      <c r="H354" s="31">
        <f t="shared" si="21"/>
        <v>-4685381.52</v>
      </c>
      <c r="I354" s="31">
        <v>0</v>
      </c>
      <c r="J354" s="31">
        <v>0</v>
      </c>
      <c r="K354" s="31">
        <v>-4685381.52</v>
      </c>
      <c r="L354" s="31">
        <v>0</v>
      </c>
      <c r="M354" s="32" t="e">
        <f t="shared" si="22"/>
        <v>#DIV/0!</v>
      </c>
    </row>
    <row r="355" spans="1:13" ht="21" hidden="1">
      <c r="A355" s="29" t="s">
        <v>1615</v>
      </c>
      <c r="B355" s="30" t="s">
        <v>1030</v>
      </c>
      <c r="C355" s="31">
        <f t="shared" si="20"/>
        <v>0</v>
      </c>
      <c r="D355" s="31">
        <v>0</v>
      </c>
      <c r="E355" s="31">
        <v>0</v>
      </c>
      <c r="F355" s="31">
        <v>0</v>
      </c>
      <c r="G355" s="31">
        <v>0</v>
      </c>
      <c r="H355" s="31">
        <f t="shared" si="21"/>
        <v>0</v>
      </c>
      <c r="I355" s="31">
        <v>0</v>
      </c>
      <c r="J355" s="31">
        <v>0</v>
      </c>
      <c r="K355" s="31">
        <v>0</v>
      </c>
      <c r="L355" s="31">
        <v>0</v>
      </c>
      <c r="M355" s="32" t="e">
        <f t="shared" si="22"/>
        <v>#DIV/0!</v>
      </c>
    </row>
    <row r="356" spans="1:13" ht="14.25" hidden="1">
      <c r="A356" s="29" t="s">
        <v>1539</v>
      </c>
      <c r="B356" s="30" t="s">
        <v>1992</v>
      </c>
      <c r="C356" s="31">
        <f t="shared" si="20"/>
        <v>91832843.73</v>
      </c>
      <c r="D356" s="31">
        <v>78345666.87</v>
      </c>
      <c r="E356" s="31">
        <v>3854392.86</v>
      </c>
      <c r="F356" s="31">
        <v>4051684</v>
      </c>
      <c r="G356" s="31">
        <v>5581100</v>
      </c>
      <c r="H356" s="31">
        <f t="shared" si="21"/>
        <v>28104047.520000003</v>
      </c>
      <c r="I356" s="31">
        <v>25478351.85</v>
      </c>
      <c r="J356" s="31">
        <v>797904.78</v>
      </c>
      <c r="K356" s="31">
        <v>821377.62</v>
      </c>
      <c r="L356" s="31">
        <v>1006413.27</v>
      </c>
      <c r="M356" s="32">
        <f t="shared" si="22"/>
        <v>0.306034816940107</v>
      </c>
    </row>
    <row r="357" spans="1:13" ht="21" hidden="1">
      <c r="A357" s="29" t="s">
        <v>1674</v>
      </c>
      <c r="B357" s="30" t="s">
        <v>1491</v>
      </c>
      <c r="C357" s="31">
        <f t="shared" si="20"/>
        <v>0</v>
      </c>
      <c r="D357" s="31">
        <v>0</v>
      </c>
      <c r="E357" s="31">
        <v>0</v>
      </c>
      <c r="F357" s="31">
        <v>0</v>
      </c>
      <c r="G357" s="31">
        <v>0</v>
      </c>
      <c r="H357" s="31">
        <f t="shared" si="21"/>
        <v>0</v>
      </c>
      <c r="I357" s="31">
        <v>0</v>
      </c>
      <c r="J357" s="31">
        <v>0</v>
      </c>
      <c r="K357" s="31">
        <v>0</v>
      </c>
      <c r="L357" s="31">
        <v>0</v>
      </c>
      <c r="M357" s="32" t="e">
        <f t="shared" si="22"/>
        <v>#DIV/0!</v>
      </c>
    </row>
    <row r="358" spans="1:13" ht="14.25" hidden="1">
      <c r="A358" s="29" t="s">
        <v>64</v>
      </c>
      <c r="B358" s="30" t="s">
        <v>1594</v>
      </c>
      <c r="C358" s="31">
        <f t="shared" si="20"/>
        <v>78345666.87</v>
      </c>
      <c r="D358" s="31">
        <v>78345666.87</v>
      </c>
      <c r="E358" s="31">
        <v>0</v>
      </c>
      <c r="F358" s="31">
        <v>0</v>
      </c>
      <c r="G358" s="31">
        <v>0</v>
      </c>
      <c r="H358" s="31">
        <f t="shared" si="21"/>
        <v>25478351.85</v>
      </c>
      <c r="I358" s="31">
        <v>25478351.85</v>
      </c>
      <c r="J358" s="31">
        <v>0</v>
      </c>
      <c r="K358" s="31">
        <v>0</v>
      </c>
      <c r="L358" s="31">
        <v>0</v>
      </c>
      <c r="M358" s="32">
        <f t="shared" si="22"/>
        <v>0.32520435230038397</v>
      </c>
    </row>
    <row r="359" spans="1:13" ht="14.25" hidden="1">
      <c r="A359" s="29" t="s">
        <v>1972</v>
      </c>
      <c r="B359" s="30" t="s">
        <v>1791</v>
      </c>
      <c r="C359" s="31">
        <f t="shared" si="20"/>
        <v>3854392.86</v>
      </c>
      <c r="D359" s="31">
        <v>0</v>
      </c>
      <c r="E359" s="31">
        <v>3854392.86</v>
      </c>
      <c r="F359" s="31">
        <v>0</v>
      </c>
      <c r="G359" s="31">
        <v>0</v>
      </c>
      <c r="H359" s="31">
        <f t="shared" si="21"/>
        <v>797904.78</v>
      </c>
      <c r="I359" s="31">
        <v>0</v>
      </c>
      <c r="J359" s="31">
        <v>797904.78</v>
      </c>
      <c r="K359" s="31">
        <v>0</v>
      </c>
      <c r="L359" s="31">
        <v>0</v>
      </c>
      <c r="M359" s="32">
        <f t="shared" si="22"/>
        <v>0.20701179381076376</v>
      </c>
    </row>
    <row r="360" spans="1:13" ht="14.25" hidden="1">
      <c r="A360" s="29" t="s">
        <v>185</v>
      </c>
      <c r="B360" s="30" t="s">
        <v>1612</v>
      </c>
      <c r="C360" s="31">
        <f t="shared" si="20"/>
        <v>5581100</v>
      </c>
      <c r="D360" s="31">
        <v>0</v>
      </c>
      <c r="E360" s="31">
        <v>0</v>
      </c>
      <c r="F360" s="31">
        <v>0</v>
      </c>
      <c r="G360" s="31">
        <v>5581100</v>
      </c>
      <c r="H360" s="31">
        <f t="shared" si="21"/>
        <v>1006413.27</v>
      </c>
      <c r="I360" s="31">
        <v>0</v>
      </c>
      <c r="J360" s="31">
        <v>0</v>
      </c>
      <c r="K360" s="31">
        <v>0</v>
      </c>
      <c r="L360" s="31">
        <v>1006413.27</v>
      </c>
      <c r="M360" s="32">
        <f t="shared" si="22"/>
        <v>0.18032525308630915</v>
      </c>
    </row>
    <row r="361" spans="1:13" ht="14.25" hidden="1">
      <c r="A361" s="29" t="s">
        <v>143</v>
      </c>
      <c r="B361" s="30" t="s">
        <v>1776</v>
      </c>
      <c r="C361" s="31">
        <f t="shared" si="20"/>
        <v>4051684</v>
      </c>
      <c r="D361" s="31">
        <v>0</v>
      </c>
      <c r="E361" s="31">
        <v>0</v>
      </c>
      <c r="F361" s="31">
        <v>4051684</v>
      </c>
      <c r="G361" s="31">
        <v>0</v>
      </c>
      <c r="H361" s="31">
        <f t="shared" si="21"/>
        <v>821377.62</v>
      </c>
      <c r="I361" s="31">
        <v>0</v>
      </c>
      <c r="J361" s="31">
        <v>0</v>
      </c>
      <c r="K361" s="31">
        <v>821377.62</v>
      </c>
      <c r="L361" s="31">
        <v>0</v>
      </c>
      <c r="M361" s="32">
        <f t="shared" si="22"/>
        <v>0.20272499533527294</v>
      </c>
    </row>
    <row r="362" spans="1:13" ht="21" hidden="1">
      <c r="A362" s="29" t="s">
        <v>1692</v>
      </c>
      <c r="B362" s="30" t="s">
        <v>2000</v>
      </c>
      <c r="C362" s="31">
        <f t="shared" si="20"/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f t="shared" si="21"/>
        <v>0</v>
      </c>
      <c r="I362" s="31">
        <v>0</v>
      </c>
      <c r="J362" s="31">
        <v>0</v>
      </c>
      <c r="K362" s="31">
        <v>0</v>
      </c>
      <c r="L362" s="31">
        <v>0</v>
      </c>
      <c r="M362" s="32" t="e">
        <f t="shared" si="22"/>
        <v>#DIV/0!</v>
      </c>
    </row>
    <row r="363" spans="1:13" ht="21" hidden="1">
      <c r="A363" s="29" t="s">
        <v>1932</v>
      </c>
      <c r="B363" s="30" t="s">
        <v>1750</v>
      </c>
      <c r="C363" s="31">
        <f t="shared" si="20"/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f t="shared" si="21"/>
        <v>0</v>
      </c>
      <c r="I363" s="31">
        <v>0</v>
      </c>
      <c r="J363" s="31">
        <v>0</v>
      </c>
      <c r="K363" s="31">
        <v>0</v>
      </c>
      <c r="L363" s="31">
        <v>0</v>
      </c>
      <c r="M363" s="32" t="e">
        <f t="shared" si="22"/>
        <v>#DIV/0!</v>
      </c>
    </row>
    <row r="364" spans="1:13" ht="42" hidden="1">
      <c r="A364" s="29" t="s">
        <v>1371</v>
      </c>
      <c r="B364" s="30" t="s">
        <v>1508</v>
      </c>
      <c r="C364" s="31">
        <f t="shared" si="20"/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f t="shared" si="21"/>
        <v>-3805700</v>
      </c>
      <c r="I364" s="31">
        <v>0</v>
      </c>
      <c r="J364" s="31">
        <v>-3805700</v>
      </c>
      <c r="K364" s="31">
        <v>0</v>
      </c>
      <c r="L364" s="31">
        <v>0</v>
      </c>
      <c r="M364" s="32" t="e">
        <f t="shared" si="22"/>
        <v>#DIV/0!</v>
      </c>
    </row>
    <row r="365" spans="1:13" ht="31.5" hidden="1">
      <c r="A365" s="29" t="s">
        <v>1678</v>
      </c>
      <c r="B365" s="30" t="s">
        <v>1496</v>
      </c>
      <c r="C365" s="31">
        <f t="shared" si="20"/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f t="shared" si="21"/>
        <v>-3805700</v>
      </c>
      <c r="I365" s="31">
        <v>0</v>
      </c>
      <c r="J365" s="31">
        <v>-3805700</v>
      </c>
      <c r="K365" s="31">
        <v>0</v>
      </c>
      <c r="L365" s="31">
        <v>0</v>
      </c>
      <c r="M365" s="32" t="e">
        <f t="shared" si="22"/>
        <v>#DIV/0!</v>
      </c>
    </row>
    <row r="366" spans="1:13" s="1" customFormat="1" ht="14.25">
      <c r="A366" s="27" t="s">
        <v>97</v>
      </c>
      <c r="B366" s="28" t="s">
        <v>878</v>
      </c>
      <c r="C366" s="21">
        <f>C367</f>
        <v>13560600</v>
      </c>
      <c r="D366" s="21">
        <f aca="true" t="shared" si="23" ref="D366:L366">D367</f>
        <v>12792744200</v>
      </c>
      <c r="E366" s="21">
        <f t="shared" si="23"/>
        <v>14923950500</v>
      </c>
      <c r="F366" s="21">
        <f t="shared" si="23"/>
        <v>462473968.5</v>
      </c>
      <c r="G366" s="21">
        <f t="shared" si="23"/>
        <v>1226536982</v>
      </c>
      <c r="H366" s="21">
        <f t="shared" si="23"/>
        <v>4039190.02</v>
      </c>
      <c r="I366" s="21">
        <f t="shared" si="23"/>
        <v>1535004979.17</v>
      </c>
      <c r="J366" s="21">
        <f t="shared" si="23"/>
        <v>1887808815.9</v>
      </c>
      <c r="K366" s="21">
        <f t="shared" si="23"/>
        <v>74487237.52</v>
      </c>
      <c r="L366" s="21">
        <f t="shared" si="23"/>
        <v>216310195.75</v>
      </c>
      <c r="M366" s="92">
        <f t="shared" si="22"/>
        <v>0.29786219046354884</v>
      </c>
    </row>
    <row r="367" spans="1:13" ht="24" customHeight="1">
      <c r="A367" s="29" t="s">
        <v>1437</v>
      </c>
      <c r="B367" s="30" t="s">
        <v>2027</v>
      </c>
      <c r="C367" s="31">
        <f>C368+C380+C405</f>
        <v>13560600</v>
      </c>
      <c r="D367" s="31">
        <f>D368+D405</f>
        <v>12792744200</v>
      </c>
      <c r="E367" s="31">
        <f>E368+E405</f>
        <v>14923950500</v>
      </c>
      <c r="F367" s="31">
        <f>F368+F405</f>
        <v>462473968.5</v>
      </c>
      <c r="G367" s="31">
        <f>G368+G405</f>
        <v>1226536982</v>
      </c>
      <c r="H367" s="31">
        <f>H368+H405+H380</f>
        <v>4039190.02</v>
      </c>
      <c r="I367" s="31">
        <f>I368+I405</f>
        <v>1535004979.17</v>
      </c>
      <c r="J367" s="31">
        <f>J368+J405</f>
        <v>1887808815.9</v>
      </c>
      <c r="K367" s="31">
        <f>K368+K405</f>
        <v>74487237.52</v>
      </c>
      <c r="L367" s="31">
        <f>L368+L405</f>
        <v>216310195.75</v>
      </c>
      <c r="M367" s="32">
        <f>H367/C367</f>
        <v>0.29786219046354884</v>
      </c>
    </row>
    <row r="368" spans="1:13" ht="14.25">
      <c r="A368" s="29" t="s">
        <v>128</v>
      </c>
      <c r="B368" s="30" t="s">
        <v>2013</v>
      </c>
      <c r="C368" s="31">
        <v>7448600</v>
      </c>
      <c r="D368" s="31">
        <v>70761100</v>
      </c>
      <c r="E368" s="31">
        <v>929238900</v>
      </c>
      <c r="F368" s="31">
        <v>438205968.5</v>
      </c>
      <c r="G368" s="31">
        <v>1184285082</v>
      </c>
      <c r="H368" s="31">
        <v>3457880.04</v>
      </c>
      <c r="I368" s="31">
        <v>16130200</v>
      </c>
      <c r="J368" s="31">
        <v>214851700</v>
      </c>
      <c r="K368" s="31">
        <v>72368806.58</v>
      </c>
      <c r="L368" s="31">
        <v>212949278.64</v>
      </c>
      <c r="M368" s="32">
        <f aca="true" t="shared" si="24" ref="M368:M430">H368/C368</f>
        <v>0.4642322100797465</v>
      </c>
    </row>
    <row r="369" spans="1:13" ht="14.25" hidden="1">
      <c r="A369" s="29" t="s">
        <v>157</v>
      </c>
      <c r="B369" s="30" t="s">
        <v>1616</v>
      </c>
      <c r="C369" s="31">
        <f aca="true" t="shared" si="25" ref="C369:C430">SUM(D369:G369)</f>
        <v>2576485550.5</v>
      </c>
      <c r="D369" s="31">
        <v>70761100</v>
      </c>
      <c r="E369" s="31">
        <v>929238900</v>
      </c>
      <c r="F369" s="31">
        <v>437272368.5</v>
      </c>
      <c r="G369" s="31">
        <v>1139213182</v>
      </c>
      <c r="H369" s="31">
        <f aca="true" t="shared" si="26" ref="H369:H430">SUM(I369:L369)</f>
        <v>501739397</v>
      </c>
      <c r="I369" s="31">
        <v>16130200</v>
      </c>
      <c r="J369" s="31">
        <v>214851700</v>
      </c>
      <c r="K369" s="31">
        <v>72213721.58</v>
      </c>
      <c r="L369" s="31">
        <v>198543775.42</v>
      </c>
      <c r="M369" s="32">
        <f t="shared" si="24"/>
        <v>0.1947379044693773</v>
      </c>
    </row>
    <row r="370" spans="1:13" ht="21" hidden="1">
      <c r="A370" s="29" t="s">
        <v>2129</v>
      </c>
      <c r="B370" s="30" t="s">
        <v>192</v>
      </c>
      <c r="C370" s="31">
        <f t="shared" si="25"/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f t="shared" si="26"/>
        <v>0</v>
      </c>
      <c r="I370" s="31">
        <v>0</v>
      </c>
      <c r="J370" s="31">
        <v>0</v>
      </c>
      <c r="K370" s="31">
        <v>0</v>
      </c>
      <c r="L370" s="31">
        <v>0</v>
      </c>
      <c r="M370" s="32" t="e">
        <f t="shared" si="24"/>
        <v>#DIV/0!</v>
      </c>
    </row>
    <row r="371" spans="1:13" ht="21" hidden="1">
      <c r="A371" s="29" t="s">
        <v>57</v>
      </c>
      <c r="B371" s="30" t="s">
        <v>1506</v>
      </c>
      <c r="C371" s="31">
        <f t="shared" si="25"/>
        <v>70761100</v>
      </c>
      <c r="D371" s="31">
        <v>70761100</v>
      </c>
      <c r="E371" s="31">
        <v>0</v>
      </c>
      <c r="F371" s="31">
        <v>0</v>
      </c>
      <c r="G371" s="31">
        <v>0</v>
      </c>
      <c r="H371" s="31">
        <f t="shared" si="26"/>
        <v>16130200</v>
      </c>
      <c r="I371" s="31">
        <v>16130200</v>
      </c>
      <c r="J371" s="31">
        <v>0</v>
      </c>
      <c r="K371" s="31">
        <v>0</v>
      </c>
      <c r="L371" s="31">
        <v>0</v>
      </c>
      <c r="M371" s="32">
        <f t="shared" si="24"/>
        <v>0.2279529289397706</v>
      </c>
    </row>
    <row r="372" spans="1:13" ht="21" hidden="1">
      <c r="A372" s="29" t="s">
        <v>984</v>
      </c>
      <c r="B372" s="30" t="s">
        <v>700</v>
      </c>
      <c r="C372" s="31">
        <f t="shared" si="25"/>
        <v>929238900</v>
      </c>
      <c r="D372" s="31">
        <v>0</v>
      </c>
      <c r="E372" s="31">
        <v>929238900</v>
      </c>
      <c r="F372" s="31">
        <v>0</v>
      </c>
      <c r="G372" s="31">
        <v>0</v>
      </c>
      <c r="H372" s="31">
        <f t="shared" si="26"/>
        <v>214851700</v>
      </c>
      <c r="I372" s="31">
        <v>0</v>
      </c>
      <c r="J372" s="31">
        <v>214851700</v>
      </c>
      <c r="K372" s="31">
        <v>0</v>
      </c>
      <c r="L372" s="31">
        <v>0</v>
      </c>
      <c r="M372" s="32">
        <f t="shared" si="24"/>
        <v>0.23121255470471588</v>
      </c>
    </row>
    <row r="373" spans="1:13" ht="21" hidden="1">
      <c r="A373" s="29" t="s">
        <v>890</v>
      </c>
      <c r="B373" s="30" t="s">
        <v>1593</v>
      </c>
      <c r="C373" s="31">
        <f t="shared" si="25"/>
        <v>1139213182</v>
      </c>
      <c r="D373" s="31">
        <v>0</v>
      </c>
      <c r="E373" s="31">
        <v>0</v>
      </c>
      <c r="F373" s="31">
        <v>0</v>
      </c>
      <c r="G373" s="31">
        <v>1139213182</v>
      </c>
      <c r="H373" s="31">
        <f t="shared" si="26"/>
        <v>198543775.42</v>
      </c>
      <c r="I373" s="31">
        <v>0</v>
      </c>
      <c r="J373" s="31">
        <v>0</v>
      </c>
      <c r="K373" s="31">
        <v>0</v>
      </c>
      <c r="L373" s="31">
        <v>198543775.42</v>
      </c>
      <c r="M373" s="32">
        <f t="shared" si="24"/>
        <v>0.17428149406719207</v>
      </c>
    </row>
    <row r="374" spans="1:13" ht="21" hidden="1">
      <c r="A374" s="29" t="s">
        <v>1918</v>
      </c>
      <c r="B374" s="30" t="s">
        <v>985</v>
      </c>
      <c r="C374" s="31">
        <f t="shared" si="25"/>
        <v>437272368.5</v>
      </c>
      <c r="D374" s="31">
        <v>0</v>
      </c>
      <c r="E374" s="31">
        <v>0</v>
      </c>
      <c r="F374" s="31">
        <v>437272368.5</v>
      </c>
      <c r="G374" s="31">
        <v>0</v>
      </c>
      <c r="H374" s="31">
        <f t="shared" si="26"/>
        <v>72213721.58</v>
      </c>
      <c r="I374" s="31">
        <v>0</v>
      </c>
      <c r="J374" s="31">
        <v>0</v>
      </c>
      <c r="K374" s="31">
        <v>72213721.58</v>
      </c>
      <c r="L374" s="31">
        <v>0</v>
      </c>
      <c r="M374" s="32">
        <f t="shared" si="24"/>
        <v>0.16514586052560054</v>
      </c>
    </row>
    <row r="375" spans="1:13" ht="21" hidden="1">
      <c r="A375" s="29" t="s">
        <v>2069</v>
      </c>
      <c r="B375" s="30" t="s">
        <v>934</v>
      </c>
      <c r="C375" s="31">
        <f t="shared" si="25"/>
        <v>46005500</v>
      </c>
      <c r="D375" s="31">
        <v>0</v>
      </c>
      <c r="E375" s="31">
        <v>0</v>
      </c>
      <c r="F375" s="31">
        <v>933600</v>
      </c>
      <c r="G375" s="31">
        <v>45071900</v>
      </c>
      <c r="H375" s="31">
        <f t="shared" si="26"/>
        <v>14560588.22</v>
      </c>
      <c r="I375" s="31">
        <v>0</v>
      </c>
      <c r="J375" s="31">
        <v>0</v>
      </c>
      <c r="K375" s="31">
        <v>155085</v>
      </c>
      <c r="L375" s="31">
        <v>14405503.22</v>
      </c>
      <c r="M375" s="32">
        <f t="shared" si="24"/>
        <v>0.3164966845268501</v>
      </c>
    </row>
    <row r="376" spans="1:13" ht="21" hidden="1">
      <c r="A376" s="29" t="s">
        <v>2054</v>
      </c>
      <c r="B376" s="30" t="s">
        <v>910</v>
      </c>
      <c r="C376" s="31">
        <f t="shared" si="25"/>
        <v>45071900</v>
      </c>
      <c r="D376" s="31">
        <v>0</v>
      </c>
      <c r="E376" s="31">
        <v>0</v>
      </c>
      <c r="F376" s="31">
        <v>0</v>
      </c>
      <c r="G376" s="31">
        <v>45071900</v>
      </c>
      <c r="H376" s="31">
        <f t="shared" si="26"/>
        <v>14405503.22</v>
      </c>
      <c r="I376" s="31">
        <v>0</v>
      </c>
      <c r="J376" s="31">
        <v>0</v>
      </c>
      <c r="K376" s="31">
        <v>0</v>
      </c>
      <c r="L376" s="31">
        <v>14405503.22</v>
      </c>
      <c r="M376" s="32">
        <f t="shared" si="24"/>
        <v>0.31961162542515403</v>
      </c>
    </row>
    <row r="377" spans="1:13" ht="21" hidden="1">
      <c r="A377" s="29" t="s">
        <v>1495</v>
      </c>
      <c r="B377" s="30" t="s">
        <v>59</v>
      </c>
      <c r="C377" s="31">
        <f t="shared" si="25"/>
        <v>933600</v>
      </c>
      <c r="D377" s="31">
        <v>0</v>
      </c>
      <c r="E377" s="31">
        <v>0</v>
      </c>
      <c r="F377" s="31">
        <v>933600</v>
      </c>
      <c r="G377" s="31">
        <v>0</v>
      </c>
      <c r="H377" s="31">
        <f t="shared" si="26"/>
        <v>155085</v>
      </c>
      <c r="I377" s="31">
        <v>0</v>
      </c>
      <c r="J377" s="31">
        <v>0</v>
      </c>
      <c r="K377" s="31">
        <v>155085</v>
      </c>
      <c r="L377" s="31">
        <v>0</v>
      </c>
      <c r="M377" s="32">
        <f t="shared" si="24"/>
        <v>0.16611503856041132</v>
      </c>
    </row>
    <row r="378" spans="1:13" ht="21" hidden="1">
      <c r="A378" s="29" t="s">
        <v>2108</v>
      </c>
      <c r="B378" s="30" t="s">
        <v>1382</v>
      </c>
      <c r="C378" s="31">
        <f t="shared" si="25"/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f t="shared" si="26"/>
        <v>0</v>
      </c>
      <c r="I378" s="31">
        <v>0</v>
      </c>
      <c r="J378" s="31">
        <v>0</v>
      </c>
      <c r="K378" s="31">
        <v>0</v>
      </c>
      <c r="L378" s="31">
        <v>0</v>
      </c>
      <c r="M378" s="32" t="e">
        <f t="shared" si="24"/>
        <v>#DIV/0!</v>
      </c>
    </row>
    <row r="379" spans="1:13" ht="31.5" hidden="1">
      <c r="A379" s="29" t="s">
        <v>1790</v>
      </c>
      <c r="B379" s="30" t="s">
        <v>1952</v>
      </c>
      <c r="C379" s="31">
        <f t="shared" si="25"/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f t="shared" si="26"/>
        <v>0</v>
      </c>
      <c r="I379" s="31">
        <v>0</v>
      </c>
      <c r="J379" s="31">
        <v>0</v>
      </c>
      <c r="K379" s="31">
        <v>0</v>
      </c>
      <c r="L379" s="31">
        <v>0</v>
      </c>
      <c r="M379" s="32" t="e">
        <f t="shared" si="24"/>
        <v>#DIV/0!</v>
      </c>
    </row>
    <row r="380" spans="1:13" ht="21">
      <c r="A380" s="29" t="s">
        <v>80</v>
      </c>
      <c r="B380" s="30" t="s">
        <v>943</v>
      </c>
      <c r="C380" s="31">
        <v>5881900</v>
      </c>
      <c r="D380" s="31">
        <v>1662245029.3</v>
      </c>
      <c r="E380" s="31">
        <v>2109717192.1</v>
      </c>
      <c r="F380" s="31">
        <v>1136300929.76</v>
      </c>
      <c r="G380" s="31">
        <v>144826000</v>
      </c>
      <c r="H380" s="31">
        <v>500000</v>
      </c>
      <c r="I380" s="31">
        <v>75199500</v>
      </c>
      <c r="J380" s="31">
        <v>335843473.89</v>
      </c>
      <c r="K380" s="31">
        <v>737132</v>
      </c>
      <c r="L380" s="31">
        <v>1630400</v>
      </c>
      <c r="M380" s="32">
        <f t="shared" si="24"/>
        <v>0.08500654550400381</v>
      </c>
    </row>
    <row r="381" spans="1:13" ht="14.25" hidden="1">
      <c r="A381" s="29" t="s">
        <v>2032</v>
      </c>
      <c r="B381" s="30" t="s">
        <v>1824</v>
      </c>
      <c r="C381" s="31">
        <f t="shared" si="25"/>
        <v>30284400</v>
      </c>
      <c r="D381" s="31">
        <v>0</v>
      </c>
      <c r="E381" s="31">
        <v>0</v>
      </c>
      <c r="F381" s="31">
        <v>30284400</v>
      </c>
      <c r="G381" s="31">
        <v>0</v>
      </c>
      <c r="H381" s="31">
        <f t="shared" si="26"/>
        <v>0</v>
      </c>
      <c r="I381" s="31">
        <v>0</v>
      </c>
      <c r="J381" s="31">
        <v>0</v>
      </c>
      <c r="K381" s="31">
        <v>0</v>
      </c>
      <c r="L381" s="31">
        <v>0</v>
      </c>
      <c r="M381" s="32">
        <f t="shared" si="24"/>
        <v>0</v>
      </c>
    </row>
    <row r="382" spans="1:13" ht="21" hidden="1">
      <c r="A382" s="29" t="s">
        <v>955</v>
      </c>
      <c r="B382" s="30" t="s">
        <v>693</v>
      </c>
      <c r="C382" s="31">
        <f t="shared" si="25"/>
        <v>30284400</v>
      </c>
      <c r="D382" s="31">
        <v>0</v>
      </c>
      <c r="E382" s="31">
        <v>0</v>
      </c>
      <c r="F382" s="31">
        <v>30284400</v>
      </c>
      <c r="G382" s="31">
        <v>0</v>
      </c>
      <c r="H382" s="31">
        <f t="shared" si="26"/>
        <v>0</v>
      </c>
      <c r="I382" s="31">
        <v>0</v>
      </c>
      <c r="J382" s="31">
        <v>0</v>
      </c>
      <c r="K382" s="31">
        <v>0</v>
      </c>
      <c r="L382" s="31">
        <v>0</v>
      </c>
      <c r="M382" s="32">
        <f t="shared" si="24"/>
        <v>0</v>
      </c>
    </row>
    <row r="383" spans="1:13" ht="21" hidden="1">
      <c r="A383" s="29" t="s">
        <v>1084</v>
      </c>
      <c r="B383" s="30" t="s">
        <v>1959</v>
      </c>
      <c r="C383" s="31">
        <f t="shared" si="25"/>
        <v>319261100</v>
      </c>
      <c r="D383" s="31">
        <v>284515100</v>
      </c>
      <c r="E383" s="31">
        <v>32746000</v>
      </c>
      <c r="F383" s="31">
        <v>2000000</v>
      </c>
      <c r="G383" s="31">
        <v>0</v>
      </c>
      <c r="H383" s="31">
        <f t="shared" si="26"/>
        <v>0</v>
      </c>
      <c r="I383" s="31">
        <v>0</v>
      </c>
      <c r="J383" s="31">
        <v>0</v>
      </c>
      <c r="K383" s="31">
        <v>0</v>
      </c>
      <c r="L383" s="31">
        <v>0</v>
      </c>
      <c r="M383" s="32">
        <f t="shared" si="24"/>
        <v>0</v>
      </c>
    </row>
    <row r="384" spans="1:13" ht="31.5" hidden="1">
      <c r="A384" s="29" t="s">
        <v>1520</v>
      </c>
      <c r="B384" s="30" t="s">
        <v>1028</v>
      </c>
      <c r="C384" s="31">
        <f t="shared" si="25"/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f t="shared" si="26"/>
        <v>0</v>
      </c>
      <c r="I384" s="31">
        <v>0</v>
      </c>
      <c r="J384" s="31">
        <v>0</v>
      </c>
      <c r="K384" s="31">
        <v>0</v>
      </c>
      <c r="L384" s="31">
        <v>0</v>
      </c>
      <c r="M384" s="32" t="e">
        <f t="shared" si="24"/>
        <v>#DIV/0!</v>
      </c>
    </row>
    <row r="385" spans="1:13" ht="21" hidden="1">
      <c r="A385" s="29" t="s">
        <v>1590</v>
      </c>
      <c r="B385" s="30" t="s">
        <v>1804</v>
      </c>
      <c r="C385" s="31">
        <f t="shared" si="25"/>
        <v>284515100</v>
      </c>
      <c r="D385" s="31">
        <v>284515100</v>
      </c>
      <c r="E385" s="31">
        <v>0</v>
      </c>
      <c r="F385" s="31">
        <v>0</v>
      </c>
      <c r="G385" s="31">
        <v>0</v>
      </c>
      <c r="H385" s="31">
        <f t="shared" si="26"/>
        <v>0</v>
      </c>
      <c r="I385" s="31">
        <v>0</v>
      </c>
      <c r="J385" s="31">
        <v>0</v>
      </c>
      <c r="K385" s="31">
        <v>0</v>
      </c>
      <c r="L385" s="31">
        <v>0</v>
      </c>
      <c r="M385" s="32">
        <f t="shared" si="24"/>
        <v>0</v>
      </c>
    </row>
    <row r="386" spans="1:13" ht="21" hidden="1">
      <c r="A386" s="29" t="s">
        <v>1707</v>
      </c>
      <c r="B386" s="30" t="s">
        <v>1357</v>
      </c>
      <c r="C386" s="31">
        <f t="shared" si="25"/>
        <v>32746000</v>
      </c>
      <c r="D386" s="31">
        <v>0</v>
      </c>
      <c r="E386" s="31">
        <v>32746000</v>
      </c>
      <c r="F386" s="31">
        <v>0</v>
      </c>
      <c r="G386" s="31">
        <v>0</v>
      </c>
      <c r="H386" s="31">
        <f t="shared" si="26"/>
        <v>0</v>
      </c>
      <c r="I386" s="31">
        <v>0</v>
      </c>
      <c r="J386" s="31">
        <v>0</v>
      </c>
      <c r="K386" s="31">
        <v>0</v>
      </c>
      <c r="L386" s="31">
        <v>0</v>
      </c>
      <c r="M386" s="32">
        <f t="shared" si="24"/>
        <v>0</v>
      </c>
    </row>
    <row r="387" spans="1:13" ht="21" hidden="1">
      <c r="A387" s="29" t="s">
        <v>1578</v>
      </c>
      <c r="B387" s="30" t="s">
        <v>1517</v>
      </c>
      <c r="C387" s="31">
        <f t="shared" si="25"/>
        <v>2000000</v>
      </c>
      <c r="D387" s="31">
        <v>0</v>
      </c>
      <c r="E387" s="31">
        <v>0</v>
      </c>
      <c r="F387" s="31">
        <v>2000000</v>
      </c>
      <c r="G387" s="31">
        <v>0</v>
      </c>
      <c r="H387" s="31">
        <f t="shared" si="26"/>
        <v>0</v>
      </c>
      <c r="I387" s="31">
        <v>0</v>
      </c>
      <c r="J387" s="31">
        <v>0</v>
      </c>
      <c r="K387" s="31">
        <v>0</v>
      </c>
      <c r="L387" s="31">
        <v>0</v>
      </c>
      <c r="M387" s="32">
        <f t="shared" si="24"/>
        <v>0</v>
      </c>
    </row>
    <row r="388" spans="1:13" ht="31.5" hidden="1">
      <c r="A388" s="29" t="s">
        <v>1549</v>
      </c>
      <c r="B388" s="30" t="s">
        <v>263</v>
      </c>
      <c r="C388" s="31">
        <f t="shared" si="25"/>
        <v>1141843891.0700002</v>
      </c>
      <c r="D388" s="31">
        <v>0</v>
      </c>
      <c r="E388" s="31">
        <v>0</v>
      </c>
      <c r="F388" s="31">
        <v>1006800291.07</v>
      </c>
      <c r="G388" s="31">
        <v>135043600</v>
      </c>
      <c r="H388" s="31">
        <f t="shared" si="26"/>
        <v>0</v>
      </c>
      <c r="I388" s="31">
        <v>0</v>
      </c>
      <c r="J388" s="31">
        <v>0</v>
      </c>
      <c r="K388" s="31">
        <v>0</v>
      </c>
      <c r="L388" s="31">
        <v>0</v>
      </c>
      <c r="M388" s="32">
        <f t="shared" si="24"/>
        <v>0</v>
      </c>
    </row>
    <row r="389" spans="1:13" ht="31.5" hidden="1">
      <c r="A389" s="29" t="s">
        <v>10</v>
      </c>
      <c r="B389" s="30" t="s">
        <v>248</v>
      </c>
      <c r="C389" s="31">
        <f t="shared" si="25"/>
        <v>135043600</v>
      </c>
      <c r="D389" s="31">
        <v>0</v>
      </c>
      <c r="E389" s="31">
        <v>0</v>
      </c>
      <c r="F389" s="31">
        <v>0</v>
      </c>
      <c r="G389" s="31">
        <v>135043600</v>
      </c>
      <c r="H389" s="31">
        <f t="shared" si="26"/>
        <v>0</v>
      </c>
      <c r="I389" s="31">
        <v>0</v>
      </c>
      <c r="J389" s="31">
        <v>0</v>
      </c>
      <c r="K389" s="31">
        <v>0</v>
      </c>
      <c r="L389" s="31">
        <v>0</v>
      </c>
      <c r="M389" s="32">
        <f t="shared" si="24"/>
        <v>0</v>
      </c>
    </row>
    <row r="390" spans="1:13" ht="31.5" hidden="1">
      <c r="A390" s="29" t="s">
        <v>1842</v>
      </c>
      <c r="B390" s="30" t="s">
        <v>927</v>
      </c>
      <c r="C390" s="31">
        <f t="shared" si="25"/>
        <v>1006800291.07</v>
      </c>
      <c r="D390" s="31">
        <v>0</v>
      </c>
      <c r="E390" s="31">
        <v>0</v>
      </c>
      <c r="F390" s="31">
        <v>1006800291.07</v>
      </c>
      <c r="G390" s="31">
        <v>0</v>
      </c>
      <c r="H390" s="31">
        <f t="shared" si="26"/>
        <v>0</v>
      </c>
      <c r="I390" s="31">
        <v>0</v>
      </c>
      <c r="J390" s="31">
        <v>0</v>
      </c>
      <c r="K390" s="31">
        <v>0</v>
      </c>
      <c r="L390" s="31">
        <v>0</v>
      </c>
      <c r="M390" s="32">
        <f t="shared" si="24"/>
        <v>0</v>
      </c>
    </row>
    <row r="391" spans="1:13" ht="31.5" hidden="1">
      <c r="A391" s="29" t="s">
        <v>1849</v>
      </c>
      <c r="B391" s="30" t="s">
        <v>979</v>
      </c>
      <c r="C391" s="31">
        <f t="shared" si="25"/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f t="shared" si="26"/>
        <v>0</v>
      </c>
      <c r="I391" s="31">
        <v>0</v>
      </c>
      <c r="J391" s="31">
        <v>0</v>
      </c>
      <c r="K391" s="31">
        <v>0</v>
      </c>
      <c r="L391" s="31">
        <v>0</v>
      </c>
      <c r="M391" s="32" t="e">
        <f t="shared" si="24"/>
        <v>#DIV/0!</v>
      </c>
    </row>
    <row r="392" spans="1:13" ht="42" hidden="1">
      <c r="A392" s="29" t="s">
        <v>1536</v>
      </c>
      <c r="B392" s="30" t="s">
        <v>1668</v>
      </c>
      <c r="C392" s="31">
        <f t="shared" si="25"/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f t="shared" si="26"/>
        <v>0</v>
      </c>
      <c r="I392" s="31">
        <v>0</v>
      </c>
      <c r="J392" s="31">
        <v>0</v>
      </c>
      <c r="K392" s="31">
        <v>0</v>
      </c>
      <c r="L392" s="31">
        <v>0</v>
      </c>
      <c r="M392" s="32" t="e">
        <f t="shared" si="24"/>
        <v>#DIV/0!</v>
      </c>
    </row>
    <row r="393" spans="1:13" ht="31.5" hidden="1">
      <c r="A393" s="29" t="s">
        <v>1521</v>
      </c>
      <c r="B393" s="30" t="s">
        <v>1686</v>
      </c>
      <c r="C393" s="31">
        <f t="shared" si="25"/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f t="shared" si="26"/>
        <v>0</v>
      </c>
      <c r="I393" s="31">
        <v>0</v>
      </c>
      <c r="J393" s="31">
        <v>0</v>
      </c>
      <c r="K393" s="31">
        <v>0</v>
      </c>
      <c r="L393" s="31">
        <v>0</v>
      </c>
      <c r="M393" s="32" t="e">
        <f t="shared" si="24"/>
        <v>#DIV/0!</v>
      </c>
    </row>
    <row r="394" spans="1:13" ht="21" hidden="1">
      <c r="A394" s="29" t="s">
        <v>905</v>
      </c>
      <c r="B394" s="30" t="s">
        <v>61</v>
      </c>
      <c r="C394" s="31">
        <f t="shared" si="25"/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f t="shared" si="26"/>
        <v>0</v>
      </c>
      <c r="I394" s="31">
        <v>0</v>
      </c>
      <c r="J394" s="31">
        <v>0</v>
      </c>
      <c r="K394" s="31">
        <v>0</v>
      </c>
      <c r="L394" s="31">
        <v>0</v>
      </c>
      <c r="M394" s="32" t="e">
        <f t="shared" si="24"/>
        <v>#DIV/0!</v>
      </c>
    </row>
    <row r="395" spans="1:13" ht="21" hidden="1">
      <c r="A395" s="29" t="s">
        <v>1632</v>
      </c>
      <c r="B395" s="30" t="s">
        <v>1037</v>
      </c>
      <c r="C395" s="31">
        <f t="shared" si="25"/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f t="shared" si="26"/>
        <v>0</v>
      </c>
      <c r="I395" s="31">
        <v>0</v>
      </c>
      <c r="J395" s="31">
        <v>0</v>
      </c>
      <c r="K395" s="31">
        <v>0</v>
      </c>
      <c r="L395" s="31">
        <v>0</v>
      </c>
      <c r="M395" s="32" t="e">
        <f t="shared" si="24"/>
        <v>#DIV/0!</v>
      </c>
    </row>
    <row r="396" spans="1:13" ht="31.5" hidden="1">
      <c r="A396" s="29" t="s">
        <v>1970</v>
      </c>
      <c r="B396" s="30" t="s">
        <v>1059</v>
      </c>
      <c r="C396" s="31">
        <f t="shared" si="25"/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f t="shared" si="26"/>
        <v>0</v>
      </c>
      <c r="I396" s="31">
        <v>0</v>
      </c>
      <c r="J396" s="31">
        <v>0</v>
      </c>
      <c r="K396" s="31">
        <v>0</v>
      </c>
      <c r="L396" s="31">
        <v>0</v>
      </c>
      <c r="M396" s="32" t="e">
        <f t="shared" si="24"/>
        <v>#DIV/0!</v>
      </c>
    </row>
    <row r="397" spans="1:13" ht="21" hidden="1">
      <c r="A397" s="29" t="s">
        <v>1403</v>
      </c>
      <c r="B397" s="30" t="s">
        <v>261</v>
      </c>
      <c r="C397" s="31">
        <f t="shared" si="25"/>
        <v>4422800</v>
      </c>
      <c r="D397" s="31">
        <v>0</v>
      </c>
      <c r="E397" s="31">
        <v>0</v>
      </c>
      <c r="F397" s="31">
        <v>4422800</v>
      </c>
      <c r="G397" s="31">
        <v>0</v>
      </c>
      <c r="H397" s="31">
        <f t="shared" si="26"/>
        <v>0</v>
      </c>
      <c r="I397" s="31">
        <v>0</v>
      </c>
      <c r="J397" s="31">
        <v>0</v>
      </c>
      <c r="K397" s="31">
        <v>0</v>
      </c>
      <c r="L397" s="31">
        <v>0</v>
      </c>
      <c r="M397" s="32">
        <f t="shared" si="24"/>
        <v>0</v>
      </c>
    </row>
    <row r="398" spans="1:13" ht="21" hidden="1">
      <c r="A398" s="29" t="s">
        <v>1974</v>
      </c>
      <c r="B398" s="30" t="s">
        <v>1688</v>
      </c>
      <c r="C398" s="31">
        <f t="shared" si="25"/>
        <v>4422800</v>
      </c>
      <c r="D398" s="31">
        <v>0</v>
      </c>
      <c r="E398" s="31">
        <v>0</v>
      </c>
      <c r="F398" s="31">
        <v>4422800</v>
      </c>
      <c r="G398" s="31">
        <v>0</v>
      </c>
      <c r="H398" s="31">
        <f t="shared" si="26"/>
        <v>0</v>
      </c>
      <c r="I398" s="31">
        <v>0</v>
      </c>
      <c r="J398" s="31">
        <v>0</v>
      </c>
      <c r="K398" s="31">
        <v>0</v>
      </c>
      <c r="L398" s="31">
        <v>0</v>
      </c>
      <c r="M398" s="32">
        <f t="shared" si="24"/>
        <v>0</v>
      </c>
    </row>
    <row r="399" spans="1:13" ht="14.25" hidden="1">
      <c r="A399" s="29" t="s">
        <v>1432</v>
      </c>
      <c r="B399" s="30" t="s">
        <v>1680</v>
      </c>
      <c r="C399" s="31">
        <f t="shared" si="25"/>
        <v>3557276960.0899997</v>
      </c>
      <c r="D399" s="31">
        <v>1377729929.3</v>
      </c>
      <c r="E399" s="31">
        <v>2076971192.1</v>
      </c>
      <c r="F399" s="31">
        <v>92793438.69</v>
      </c>
      <c r="G399" s="31">
        <v>9782400</v>
      </c>
      <c r="H399" s="31">
        <f t="shared" si="26"/>
        <v>413410505.89</v>
      </c>
      <c r="I399" s="31">
        <v>75199500</v>
      </c>
      <c r="J399" s="31">
        <v>335843473.89</v>
      </c>
      <c r="K399" s="31">
        <v>737132</v>
      </c>
      <c r="L399" s="31">
        <v>1630400</v>
      </c>
      <c r="M399" s="32">
        <f t="shared" si="24"/>
        <v>0.11621543965458923</v>
      </c>
    </row>
    <row r="400" spans="1:13" ht="14.25" hidden="1">
      <c r="A400" s="29" t="s">
        <v>1377</v>
      </c>
      <c r="B400" s="30" t="s">
        <v>1556</v>
      </c>
      <c r="C400" s="31">
        <f t="shared" si="25"/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f t="shared" si="26"/>
        <v>0</v>
      </c>
      <c r="I400" s="31">
        <v>0</v>
      </c>
      <c r="J400" s="31">
        <v>0</v>
      </c>
      <c r="K400" s="31">
        <v>0</v>
      </c>
      <c r="L400" s="31">
        <v>0</v>
      </c>
      <c r="M400" s="32" t="e">
        <f t="shared" si="24"/>
        <v>#DIV/0!</v>
      </c>
    </row>
    <row r="401" spans="1:13" ht="14.25" hidden="1">
      <c r="A401" s="29" t="s">
        <v>98</v>
      </c>
      <c r="B401" s="30" t="s">
        <v>140</v>
      </c>
      <c r="C401" s="31">
        <f t="shared" si="25"/>
        <v>1377729929.3</v>
      </c>
      <c r="D401" s="31">
        <v>1377729929.3</v>
      </c>
      <c r="E401" s="31">
        <v>0</v>
      </c>
      <c r="F401" s="31">
        <v>0</v>
      </c>
      <c r="G401" s="31">
        <v>0</v>
      </c>
      <c r="H401" s="31">
        <f t="shared" si="26"/>
        <v>75199500</v>
      </c>
      <c r="I401" s="31">
        <v>75199500</v>
      </c>
      <c r="J401" s="31">
        <v>0</v>
      </c>
      <c r="K401" s="31">
        <v>0</v>
      </c>
      <c r="L401" s="31">
        <v>0</v>
      </c>
      <c r="M401" s="32">
        <f t="shared" si="24"/>
        <v>0.054582177827992406</v>
      </c>
    </row>
    <row r="402" spans="1:13" ht="14.25" hidden="1">
      <c r="A402" s="29" t="s">
        <v>913</v>
      </c>
      <c r="B402" s="30" t="s">
        <v>959</v>
      </c>
      <c r="C402" s="31">
        <f t="shared" si="25"/>
        <v>2076971192.1</v>
      </c>
      <c r="D402" s="31">
        <v>0</v>
      </c>
      <c r="E402" s="31">
        <v>2076971192.1</v>
      </c>
      <c r="F402" s="31">
        <v>0</v>
      </c>
      <c r="G402" s="31">
        <v>0</v>
      </c>
      <c r="H402" s="31">
        <f t="shared" si="26"/>
        <v>335843473.89</v>
      </c>
      <c r="I402" s="31">
        <v>0</v>
      </c>
      <c r="J402" s="31">
        <v>335843473.89</v>
      </c>
      <c r="K402" s="31">
        <v>0</v>
      </c>
      <c r="L402" s="31">
        <v>0</v>
      </c>
      <c r="M402" s="32">
        <f t="shared" si="24"/>
        <v>0.16169866735148733</v>
      </c>
    </row>
    <row r="403" spans="1:13" ht="14.25" hidden="1">
      <c r="A403" s="29" t="s">
        <v>2035</v>
      </c>
      <c r="B403" s="30" t="s">
        <v>1655</v>
      </c>
      <c r="C403" s="31">
        <f t="shared" si="25"/>
        <v>9782400</v>
      </c>
      <c r="D403" s="31">
        <v>0</v>
      </c>
      <c r="E403" s="31">
        <v>0</v>
      </c>
      <c r="F403" s="31">
        <v>0</v>
      </c>
      <c r="G403" s="31">
        <v>9782400</v>
      </c>
      <c r="H403" s="31">
        <f t="shared" si="26"/>
        <v>1630400</v>
      </c>
      <c r="I403" s="31">
        <v>0</v>
      </c>
      <c r="J403" s="31">
        <v>0</v>
      </c>
      <c r="K403" s="31">
        <v>0</v>
      </c>
      <c r="L403" s="31">
        <v>1630400</v>
      </c>
      <c r="M403" s="32">
        <f t="shared" si="24"/>
        <v>0.16666666666666666</v>
      </c>
    </row>
    <row r="404" spans="1:13" ht="14.25" hidden="1">
      <c r="A404" s="29" t="s">
        <v>1482</v>
      </c>
      <c r="B404" s="30" t="s">
        <v>2094</v>
      </c>
      <c r="C404" s="31">
        <f t="shared" si="25"/>
        <v>92793438.69</v>
      </c>
      <c r="D404" s="31">
        <v>0</v>
      </c>
      <c r="E404" s="31">
        <v>0</v>
      </c>
      <c r="F404" s="31">
        <v>92793438.69</v>
      </c>
      <c r="G404" s="31">
        <v>0</v>
      </c>
      <c r="H404" s="31">
        <f t="shared" si="26"/>
        <v>737132</v>
      </c>
      <c r="I404" s="31">
        <v>0</v>
      </c>
      <c r="J404" s="31">
        <v>0</v>
      </c>
      <c r="K404" s="31">
        <v>737132</v>
      </c>
      <c r="L404" s="31">
        <v>0</v>
      </c>
      <c r="M404" s="32">
        <f t="shared" si="24"/>
        <v>0.007943794414846252</v>
      </c>
    </row>
    <row r="405" spans="1:13" ht="14.25">
      <c r="A405" s="29" t="s">
        <v>8</v>
      </c>
      <c r="B405" s="30" t="s">
        <v>1584</v>
      </c>
      <c r="C405" s="31">
        <v>230100</v>
      </c>
      <c r="D405" s="31">
        <v>12721983100</v>
      </c>
      <c r="E405" s="31">
        <v>13994711600</v>
      </c>
      <c r="F405" s="31">
        <v>24268000</v>
      </c>
      <c r="G405" s="31">
        <v>42251900</v>
      </c>
      <c r="H405" s="31">
        <v>81309.98</v>
      </c>
      <c r="I405" s="31">
        <v>1518874779.17</v>
      </c>
      <c r="J405" s="31">
        <v>1672957115.9</v>
      </c>
      <c r="K405" s="31">
        <v>2118430.94</v>
      </c>
      <c r="L405" s="31">
        <v>3360917.11</v>
      </c>
      <c r="M405" s="32">
        <f t="shared" si="24"/>
        <v>0.35336801390699696</v>
      </c>
    </row>
    <row r="406" spans="1:13" ht="31.5" hidden="1">
      <c r="A406" s="29" t="s">
        <v>1929</v>
      </c>
      <c r="B406" s="30" t="s">
        <v>1391</v>
      </c>
      <c r="C406" s="31">
        <f t="shared" si="25"/>
        <v>1023857400</v>
      </c>
      <c r="D406" s="31">
        <v>499743000</v>
      </c>
      <c r="E406" s="31">
        <v>524114400</v>
      </c>
      <c r="F406" s="31">
        <v>0</v>
      </c>
      <c r="G406" s="31">
        <v>0</v>
      </c>
      <c r="H406" s="31">
        <f t="shared" si="26"/>
        <v>193385028.14999998</v>
      </c>
      <c r="I406" s="31">
        <v>106324428.55</v>
      </c>
      <c r="J406" s="31">
        <v>87060599.6</v>
      </c>
      <c r="K406" s="31">
        <v>0</v>
      </c>
      <c r="L406" s="31">
        <v>0</v>
      </c>
      <c r="M406" s="32">
        <f t="shared" si="24"/>
        <v>0.188878869410916</v>
      </c>
    </row>
    <row r="407" spans="1:13" ht="31.5" hidden="1">
      <c r="A407" s="29" t="s">
        <v>110</v>
      </c>
      <c r="B407" s="30" t="s">
        <v>1953</v>
      </c>
      <c r="C407" s="31">
        <f t="shared" si="25"/>
        <v>499743000</v>
      </c>
      <c r="D407" s="31">
        <v>499743000</v>
      </c>
      <c r="E407" s="31">
        <v>0</v>
      </c>
      <c r="F407" s="31">
        <v>0</v>
      </c>
      <c r="G407" s="31">
        <v>0</v>
      </c>
      <c r="H407" s="31">
        <f t="shared" si="26"/>
        <v>106324428.55</v>
      </c>
      <c r="I407" s="31">
        <v>106324428.55</v>
      </c>
      <c r="J407" s="31">
        <v>0</v>
      </c>
      <c r="K407" s="31">
        <v>0</v>
      </c>
      <c r="L407" s="31">
        <v>0</v>
      </c>
      <c r="M407" s="32">
        <f t="shared" si="24"/>
        <v>0.21275821482241872</v>
      </c>
    </row>
    <row r="408" spans="1:13" ht="31.5" hidden="1">
      <c r="A408" s="29" t="s">
        <v>1892</v>
      </c>
      <c r="B408" s="30" t="s">
        <v>1551</v>
      </c>
      <c r="C408" s="31">
        <f t="shared" si="25"/>
        <v>524114400</v>
      </c>
      <c r="D408" s="31">
        <v>0</v>
      </c>
      <c r="E408" s="31">
        <v>524114400</v>
      </c>
      <c r="F408" s="31">
        <v>0</v>
      </c>
      <c r="G408" s="31">
        <v>0</v>
      </c>
      <c r="H408" s="31">
        <f t="shared" si="26"/>
        <v>87060599.6</v>
      </c>
      <c r="I408" s="31">
        <v>0</v>
      </c>
      <c r="J408" s="31">
        <v>87060599.6</v>
      </c>
      <c r="K408" s="31">
        <v>0</v>
      </c>
      <c r="L408" s="31">
        <v>0</v>
      </c>
      <c r="M408" s="32">
        <f t="shared" si="24"/>
        <v>0.16610991722417853</v>
      </c>
    </row>
    <row r="409" spans="1:13" ht="21" hidden="1">
      <c r="A409" s="29" t="s">
        <v>1000</v>
      </c>
      <c r="B409" s="30" t="s">
        <v>1684</v>
      </c>
      <c r="C409" s="31">
        <f t="shared" si="25"/>
        <v>503973000</v>
      </c>
      <c r="D409" s="31">
        <v>206122200</v>
      </c>
      <c r="E409" s="31">
        <v>285221600</v>
      </c>
      <c r="F409" s="31">
        <v>5807300</v>
      </c>
      <c r="G409" s="31">
        <v>6821900</v>
      </c>
      <c r="H409" s="31">
        <f t="shared" si="26"/>
        <v>101847815.78</v>
      </c>
      <c r="I409" s="31">
        <v>45348801.8</v>
      </c>
      <c r="J409" s="31">
        <v>54866452.23</v>
      </c>
      <c r="K409" s="31">
        <v>630391.26</v>
      </c>
      <c r="L409" s="31">
        <v>1002170.49</v>
      </c>
      <c r="M409" s="32">
        <f t="shared" si="24"/>
        <v>0.20208982580416016</v>
      </c>
    </row>
    <row r="410" spans="1:13" ht="21" hidden="1">
      <c r="A410" s="29" t="s">
        <v>1425</v>
      </c>
      <c r="B410" s="30" t="s">
        <v>146</v>
      </c>
      <c r="C410" s="31">
        <f t="shared" si="25"/>
        <v>206122200</v>
      </c>
      <c r="D410" s="31">
        <v>206122200</v>
      </c>
      <c r="E410" s="31">
        <v>0</v>
      </c>
      <c r="F410" s="31">
        <v>0</v>
      </c>
      <c r="G410" s="31">
        <v>0</v>
      </c>
      <c r="H410" s="31">
        <f t="shared" si="26"/>
        <v>45348801.8</v>
      </c>
      <c r="I410" s="31">
        <v>45348801.8</v>
      </c>
      <c r="J410" s="31">
        <v>0</v>
      </c>
      <c r="K410" s="31">
        <v>0</v>
      </c>
      <c r="L410" s="31">
        <v>0</v>
      </c>
      <c r="M410" s="32">
        <f t="shared" si="24"/>
        <v>0.22000930418945652</v>
      </c>
    </row>
    <row r="411" spans="1:13" ht="21" hidden="1">
      <c r="A411" s="29" t="s">
        <v>686</v>
      </c>
      <c r="B411" s="30" t="s">
        <v>961</v>
      </c>
      <c r="C411" s="31">
        <f t="shared" si="25"/>
        <v>285221600</v>
      </c>
      <c r="D411" s="31">
        <v>0</v>
      </c>
      <c r="E411" s="31">
        <v>285221600</v>
      </c>
      <c r="F411" s="31">
        <v>0</v>
      </c>
      <c r="G411" s="31">
        <v>0</v>
      </c>
      <c r="H411" s="31">
        <f t="shared" si="26"/>
        <v>54866452.23</v>
      </c>
      <c r="I411" s="31">
        <v>0</v>
      </c>
      <c r="J411" s="31">
        <v>54866452.23</v>
      </c>
      <c r="K411" s="31">
        <v>0</v>
      </c>
      <c r="L411" s="31">
        <v>0</v>
      </c>
      <c r="M411" s="32">
        <f t="shared" si="24"/>
        <v>0.19236429579667177</v>
      </c>
    </row>
    <row r="412" spans="1:13" ht="21" hidden="1">
      <c r="A412" s="29" t="s">
        <v>1397</v>
      </c>
      <c r="B412" s="30" t="s">
        <v>1662</v>
      </c>
      <c r="C412" s="31">
        <f t="shared" si="25"/>
        <v>6821900</v>
      </c>
      <c r="D412" s="31">
        <v>0</v>
      </c>
      <c r="E412" s="31">
        <v>0</v>
      </c>
      <c r="F412" s="31">
        <v>0</v>
      </c>
      <c r="G412" s="31">
        <v>6821900</v>
      </c>
      <c r="H412" s="31">
        <f t="shared" si="26"/>
        <v>1002170.49</v>
      </c>
      <c r="I412" s="31">
        <v>0</v>
      </c>
      <c r="J412" s="31">
        <v>0</v>
      </c>
      <c r="K412" s="31">
        <v>0</v>
      </c>
      <c r="L412" s="31">
        <v>1002170.49</v>
      </c>
      <c r="M412" s="32">
        <f t="shared" si="24"/>
        <v>0.1469048930649819</v>
      </c>
    </row>
    <row r="413" spans="1:13" ht="21" hidden="1">
      <c r="A413" s="29" t="s">
        <v>1906</v>
      </c>
      <c r="B413" s="30" t="s">
        <v>902</v>
      </c>
      <c r="C413" s="31">
        <f t="shared" si="25"/>
        <v>5807300</v>
      </c>
      <c r="D413" s="31">
        <v>0</v>
      </c>
      <c r="E413" s="31">
        <v>0</v>
      </c>
      <c r="F413" s="31">
        <v>5807300</v>
      </c>
      <c r="G413" s="31">
        <v>0</v>
      </c>
      <c r="H413" s="31">
        <f t="shared" si="26"/>
        <v>630391.26</v>
      </c>
      <c r="I413" s="31">
        <v>0</v>
      </c>
      <c r="J413" s="31">
        <v>0</v>
      </c>
      <c r="K413" s="31">
        <v>630391.26</v>
      </c>
      <c r="L413" s="31">
        <v>0</v>
      </c>
      <c r="M413" s="32">
        <f t="shared" si="24"/>
        <v>0.1085515230830162</v>
      </c>
    </row>
    <row r="414" spans="1:13" ht="21" hidden="1">
      <c r="A414" s="29" t="s">
        <v>1978</v>
      </c>
      <c r="B414" s="30" t="s">
        <v>1514</v>
      </c>
      <c r="C414" s="31">
        <f t="shared" si="25"/>
        <v>56527800</v>
      </c>
      <c r="D414" s="31">
        <v>2656200</v>
      </c>
      <c r="E414" s="31">
        <v>32100</v>
      </c>
      <c r="F414" s="31">
        <v>18460700</v>
      </c>
      <c r="G414" s="31">
        <v>35378800</v>
      </c>
      <c r="H414" s="31">
        <f t="shared" si="26"/>
        <v>3897287.75</v>
      </c>
      <c r="I414" s="31">
        <v>50501.45</v>
      </c>
      <c r="J414" s="31">
        <v>0</v>
      </c>
      <c r="K414" s="31">
        <v>1488039.68</v>
      </c>
      <c r="L414" s="31">
        <v>2358746.62</v>
      </c>
      <c r="M414" s="32">
        <f t="shared" si="24"/>
        <v>0.06894462105371163</v>
      </c>
    </row>
    <row r="415" spans="1:13" ht="31.5" hidden="1">
      <c r="A415" s="29" t="s">
        <v>1937</v>
      </c>
      <c r="B415" s="30" t="s">
        <v>1089</v>
      </c>
      <c r="C415" s="31">
        <f t="shared" si="25"/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f t="shared" si="26"/>
        <v>0</v>
      </c>
      <c r="I415" s="31">
        <v>0</v>
      </c>
      <c r="J415" s="31">
        <v>0</v>
      </c>
      <c r="K415" s="31">
        <v>0</v>
      </c>
      <c r="L415" s="31">
        <v>0</v>
      </c>
      <c r="M415" s="32" t="e">
        <f t="shared" si="24"/>
        <v>#DIV/0!</v>
      </c>
    </row>
    <row r="416" spans="1:13" ht="31.5" hidden="1">
      <c r="A416" s="29" t="s">
        <v>162</v>
      </c>
      <c r="B416" s="30" t="s">
        <v>33</v>
      </c>
      <c r="C416" s="31">
        <f t="shared" si="25"/>
        <v>2656200</v>
      </c>
      <c r="D416" s="31">
        <v>2656200</v>
      </c>
      <c r="E416" s="31">
        <v>0</v>
      </c>
      <c r="F416" s="31">
        <v>0</v>
      </c>
      <c r="G416" s="31">
        <v>0</v>
      </c>
      <c r="H416" s="31">
        <f t="shared" si="26"/>
        <v>50501.45</v>
      </c>
      <c r="I416" s="31">
        <v>50501.45</v>
      </c>
      <c r="J416" s="31">
        <v>0</v>
      </c>
      <c r="K416" s="31">
        <v>0</v>
      </c>
      <c r="L416" s="31">
        <v>0</v>
      </c>
      <c r="M416" s="32">
        <f t="shared" si="24"/>
        <v>0.019012668473759504</v>
      </c>
    </row>
    <row r="417" spans="1:13" ht="31.5" hidden="1">
      <c r="A417" s="29" t="s">
        <v>1055</v>
      </c>
      <c r="B417" s="30" t="s">
        <v>1558</v>
      </c>
      <c r="C417" s="31">
        <f t="shared" si="25"/>
        <v>32100</v>
      </c>
      <c r="D417" s="31">
        <v>0</v>
      </c>
      <c r="E417" s="31">
        <v>32100</v>
      </c>
      <c r="F417" s="31">
        <v>0</v>
      </c>
      <c r="G417" s="31">
        <v>0</v>
      </c>
      <c r="H417" s="31">
        <f t="shared" si="26"/>
        <v>0</v>
      </c>
      <c r="I417" s="31">
        <v>0</v>
      </c>
      <c r="J417" s="31">
        <v>0</v>
      </c>
      <c r="K417" s="31">
        <v>0</v>
      </c>
      <c r="L417" s="31">
        <v>0</v>
      </c>
      <c r="M417" s="32">
        <f t="shared" si="24"/>
        <v>0</v>
      </c>
    </row>
    <row r="418" spans="1:13" ht="31.5" hidden="1">
      <c r="A418" s="29" t="s">
        <v>1060</v>
      </c>
      <c r="B418" s="30" t="s">
        <v>1486</v>
      </c>
      <c r="C418" s="31">
        <f t="shared" si="25"/>
        <v>35378800</v>
      </c>
      <c r="D418" s="31">
        <v>0</v>
      </c>
      <c r="E418" s="31">
        <v>0</v>
      </c>
      <c r="F418" s="31">
        <v>0</v>
      </c>
      <c r="G418" s="31">
        <v>35378800</v>
      </c>
      <c r="H418" s="31">
        <f t="shared" si="26"/>
        <v>2358746.62</v>
      </c>
      <c r="I418" s="31">
        <v>0</v>
      </c>
      <c r="J418" s="31">
        <v>0</v>
      </c>
      <c r="K418" s="31">
        <v>0</v>
      </c>
      <c r="L418" s="31">
        <v>2358746.62</v>
      </c>
      <c r="M418" s="32">
        <f t="shared" si="24"/>
        <v>0.0666711878299999</v>
      </c>
    </row>
    <row r="419" spans="1:13" ht="31.5" hidden="1">
      <c r="A419" s="29" t="s">
        <v>1636</v>
      </c>
      <c r="B419" s="30" t="s">
        <v>1657</v>
      </c>
      <c r="C419" s="31">
        <f t="shared" si="25"/>
        <v>18460700</v>
      </c>
      <c r="D419" s="31">
        <v>0</v>
      </c>
      <c r="E419" s="31">
        <v>0</v>
      </c>
      <c r="F419" s="31">
        <v>18460700</v>
      </c>
      <c r="G419" s="31">
        <v>0</v>
      </c>
      <c r="H419" s="31">
        <f t="shared" si="26"/>
        <v>1488039.68</v>
      </c>
      <c r="I419" s="31">
        <v>0</v>
      </c>
      <c r="J419" s="31">
        <v>0</v>
      </c>
      <c r="K419" s="31">
        <v>1488039.68</v>
      </c>
      <c r="L419" s="31">
        <v>0</v>
      </c>
      <c r="M419" s="32">
        <f t="shared" si="24"/>
        <v>0.08060581018054569</v>
      </c>
    </row>
    <row r="420" spans="1:13" ht="21" hidden="1">
      <c r="A420" s="29" t="s">
        <v>60</v>
      </c>
      <c r="B420" s="30" t="s">
        <v>1936</v>
      </c>
      <c r="C420" s="31">
        <f t="shared" si="25"/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f t="shared" si="26"/>
        <v>0</v>
      </c>
      <c r="I420" s="31">
        <v>0</v>
      </c>
      <c r="J420" s="31">
        <v>0</v>
      </c>
      <c r="K420" s="31">
        <v>0</v>
      </c>
      <c r="L420" s="31">
        <v>0</v>
      </c>
      <c r="M420" s="32" t="e">
        <f t="shared" si="24"/>
        <v>#DIV/0!</v>
      </c>
    </row>
    <row r="421" spans="1:13" ht="21" hidden="1">
      <c r="A421" s="29" t="s">
        <v>2004</v>
      </c>
      <c r="B421" s="30" t="s">
        <v>998</v>
      </c>
      <c r="C421" s="31">
        <f t="shared" si="25"/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f t="shared" si="26"/>
        <v>0</v>
      </c>
      <c r="I421" s="31">
        <v>0</v>
      </c>
      <c r="J421" s="31">
        <v>0</v>
      </c>
      <c r="K421" s="31">
        <v>0</v>
      </c>
      <c r="L421" s="31">
        <v>0</v>
      </c>
      <c r="M421" s="32" t="e">
        <f t="shared" si="24"/>
        <v>#DIV/0!</v>
      </c>
    </row>
    <row r="422" spans="1:13" ht="21" hidden="1">
      <c r="A422" s="29" t="s">
        <v>1838</v>
      </c>
      <c r="B422" s="30" t="s">
        <v>1372</v>
      </c>
      <c r="C422" s="31">
        <f t="shared" si="25"/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f t="shared" si="26"/>
        <v>0</v>
      </c>
      <c r="I422" s="31">
        <v>0</v>
      </c>
      <c r="J422" s="31">
        <v>0</v>
      </c>
      <c r="K422" s="31">
        <v>0</v>
      </c>
      <c r="L422" s="31">
        <v>0</v>
      </c>
      <c r="M422" s="32" t="e">
        <f t="shared" si="24"/>
        <v>#DIV/0!</v>
      </c>
    </row>
    <row r="423" spans="1:13" ht="21" hidden="1">
      <c r="A423" s="29" t="s">
        <v>1610</v>
      </c>
      <c r="B423" s="30" t="s">
        <v>75</v>
      </c>
      <c r="C423" s="31">
        <f t="shared" si="25"/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f t="shared" si="26"/>
        <v>0</v>
      </c>
      <c r="I423" s="31">
        <v>0</v>
      </c>
      <c r="J423" s="31">
        <v>0</v>
      </c>
      <c r="K423" s="31">
        <v>0</v>
      </c>
      <c r="L423" s="31">
        <v>0</v>
      </c>
      <c r="M423" s="32" t="e">
        <f t="shared" si="24"/>
        <v>#DIV/0!</v>
      </c>
    </row>
    <row r="424" spans="1:13" ht="14.25" hidden="1">
      <c r="A424" s="29" t="s">
        <v>1553</v>
      </c>
      <c r="B424" s="30" t="s">
        <v>2117</v>
      </c>
      <c r="C424" s="31">
        <f t="shared" si="25"/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f t="shared" si="26"/>
        <v>0</v>
      </c>
      <c r="I424" s="31">
        <v>0</v>
      </c>
      <c r="J424" s="31">
        <v>0</v>
      </c>
      <c r="K424" s="31">
        <v>0</v>
      </c>
      <c r="L424" s="31">
        <v>0</v>
      </c>
      <c r="M424" s="32" t="e">
        <f t="shared" si="24"/>
        <v>#DIV/0!</v>
      </c>
    </row>
    <row r="425" spans="1:13" ht="14.25" hidden="1">
      <c r="A425" s="29" t="s">
        <v>262</v>
      </c>
      <c r="B425" s="30" t="s">
        <v>958</v>
      </c>
      <c r="C425" s="31">
        <f t="shared" si="25"/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f t="shared" si="26"/>
        <v>0</v>
      </c>
      <c r="I425" s="31">
        <v>0</v>
      </c>
      <c r="J425" s="31">
        <v>0</v>
      </c>
      <c r="K425" s="31">
        <v>0</v>
      </c>
      <c r="L425" s="31">
        <v>0</v>
      </c>
      <c r="M425" s="32" t="e">
        <f t="shared" si="24"/>
        <v>#DIV/0!</v>
      </c>
    </row>
    <row r="426" spans="1:13" ht="14.25" hidden="1">
      <c r="A426" s="29" t="s">
        <v>887</v>
      </c>
      <c r="B426" s="30" t="s">
        <v>2009</v>
      </c>
      <c r="C426" s="31">
        <f t="shared" si="25"/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f t="shared" si="26"/>
        <v>0</v>
      </c>
      <c r="I426" s="31">
        <v>0</v>
      </c>
      <c r="J426" s="31">
        <v>0</v>
      </c>
      <c r="K426" s="31">
        <v>0</v>
      </c>
      <c r="L426" s="31">
        <v>0</v>
      </c>
      <c r="M426" s="32" t="e">
        <f t="shared" si="24"/>
        <v>#DIV/0!</v>
      </c>
    </row>
    <row r="427" spans="1:13" ht="14.25" hidden="1">
      <c r="A427" s="29" t="s">
        <v>1546</v>
      </c>
      <c r="B427" s="30" t="s">
        <v>15</v>
      </c>
      <c r="C427" s="31">
        <f t="shared" si="25"/>
        <v>0</v>
      </c>
      <c r="D427" s="31">
        <v>0</v>
      </c>
      <c r="E427" s="31">
        <v>0</v>
      </c>
      <c r="F427" s="31">
        <v>0</v>
      </c>
      <c r="G427" s="31">
        <v>0</v>
      </c>
      <c r="H427" s="31">
        <f t="shared" si="26"/>
        <v>0</v>
      </c>
      <c r="I427" s="31">
        <v>0</v>
      </c>
      <c r="J427" s="31">
        <v>0</v>
      </c>
      <c r="K427" s="31">
        <v>0</v>
      </c>
      <c r="L427" s="31">
        <v>0</v>
      </c>
      <c r="M427" s="32" t="e">
        <f t="shared" si="24"/>
        <v>#DIV/0!</v>
      </c>
    </row>
    <row r="428" spans="1:13" ht="42" hidden="1">
      <c r="A428" s="29" t="s">
        <v>1675</v>
      </c>
      <c r="B428" s="30" t="s">
        <v>1601</v>
      </c>
      <c r="C428" s="31">
        <f t="shared" si="25"/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f t="shared" si="26"/>
        <v>0</v>
      </c>
      <c r="I428" s="31">
        <v>0</v>
      </c>
      <c r="J428" s="31">
        <v>0</v>
      </c>
      <c r="K428" s="31">
        <v>0</v>
      </c>
      <c r="L428" s="31">
        <v>0</v>
      </c>
      <c r="M428" s="32" t="e">
        <f t="shared" si="24"/>
        <v>#DIV/0!</v>
      </c>
    </row>
    <row r="429" spans="1:13" ht="42" hidden="1">
      <c r="A429" s="29" t="s">
        <v>1895</v>
      </c>
      <c r="B429" s="30" t="s">
        <v>180</v>
      </c>
      <c r="C429" s="31">
        <f t="shared" si="25"/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f t="shared" si="26"/>
        <v>0</v>
      </c>
      <c r="I429" s="31">
        <v>0</v>
      </c>
      <c r="J429" s="31">
        <v>0</v>
      </c>
      <c r="K429" s="31">
        <v>0</v>
      </c>
      <c r="L429" s="31">
        <v>0</v>
      </c>
      <c r="M429" s="32" t="e">
        <f t="shared" si="24"/>
        <v>#DIV/0!</v>
      </c>
    </row>
    <row r="430" spans="1:13" ht="42" hidden="1">
      <c r="A430" s="29" t="s">
        <v>1511</v>
      </c>
      <c r="B430" s="30" t="s">
        <v>1694</v>
      </c>
      <c r="C430" s="31">
        <f t="shared" si="25"/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f t="shared" si="26"/>
        <v>0</v>
      </c>
      <c r="I430" s="31">
        <v>0</v>
      </c>
      <c r="J430" s="31">
        <v>0</v>
      </c>
      <c r="K430" s="31">
        <v>0</v>
      </c>
      <c r="L430" s="31">
        <v>0</v>
      </c>
      <c r="M430" s="32" t="e">
        <f t="shared" si="24"/>
        <v>#DIV/0!</v>
      </c>
    </row>
    <row r="431" spans="1:13" ht="42" hidden="1">
      <c r="A431" s="29" t="s">
        <v>682</v>
      </c>
      <c r="B431" s="30" t="s">
        <v>1833</v>
      </c>
      <c r="C431" s="31">
        <f aca="true" t="shared" si="27" ref="C431:C472">SUM(D431:G431)</f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f aca="true" t="shared" si="28" ref="H431:H472">SUM(I431:L431)</f>
        <v>0</v>
      </c>
      <c r="I431" s="31">
        <v>0</v>
      </c>
      <c r="J431" s="31">
        <v>0</v>
      </c>
      <c r="K431" s="31">
        <v>0</v>
      </c>
      <c r="L431" s="31">
        <v>0</v>
      </c>
      <c r="M431" s="32" t="e">
        <f aca="true" t="shared" si="29" ref="M431:M472">H431/C431</f>
        <v>#DIV/0!</v>
      </c>
    </row>
    <row r="432" spans="1:13" ht="31.5" hidden="1">
      <c r="A432" s="29" t="s">
        <v>87</v>
      </c>
      <c r="B432" s="30" t="s">
        <v>20</v>
      </c>
      <c r="C432" s="31">
        <f t="shared" si="27"/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f t="shared" si="28"/>
        <v>0</v>
      </c>
      <c r="I432" s="31">
        <v>0</v>
      </c>
      <c r="J432" s="31">
        <v>0</v>
      </c>
      <c r="K432" s="31">
        <v>0</v>
      </c>
      <c r="L432" s="31">
        <v>0</v>
      </c>
      <c r="M432" s="32" t="e">
        <f t="shared" si="29"/>
        <v>#DIV/0!</v>
      </c>
    </row>
    <row r="433" spans="1:13" ht="42" hidden="1">
      <c r="A433" s="29" t="s">
        <v>1036</v>
      </c>
      <c r="B433" s="30" t="s">
        <v>2107</v>
      </c>
      <c r="C433" s="31">
        <f t="shared" si="27"/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f t="shared" si="28"/>
        <v>0</v>
      </c>
      <c r="I433" s="31">
        <v>0</v>
      </c>
      <c r="J433" s="31">
        <v>0</v>
      </c>
      <c r="K433" s="31">
        <v>0</v>
      </c>
      <c r="L433" s="31">
        <v>0</v>
      </c>
      <c r="M433" s="32" t="e">
        <f t="shared" si="29"/>
        <v>#DIV/0!</v>
      </c>
    </row>
    <row r="434" spans="1:13" ht="21" hidden="1">
      <c r="A434" s="29" t="s">
        <v>1608</v>
      </c>
      <c r="B434" s="30" t="s">
        <v>1752</v>
      </c>
      <c r="C434" s="31">
        <f t="shared" si="27"/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f t="shared" si="28"/>
        <v>708740.79</v>
      </c>
      <c r="I434" s="31">
        <v>0</v>
      </c>
      <c r="J434" s="31">
        <v>708740.79</v>
      </c>
      <c r="K434" s="31">
        <v>0</v>
      </c>
      <c r="L434" s="31">
        <v>0</v>
      </c>
      <c r="M434" s="32" t="e">
        <f t="shared" si="29"/>
        <v>#DIV/0!</v>
      </c>
    </row>
    <row r="435" spans="1:13" ht="21" hidden="1">
      <c r="A435" s="29" t="s">
        <v>688</v>
      </c>
      <c r="B435" s="30" t="s">
        <v>1871</v>
      </c>
      <c r="C435" s="31">
        <f t="shared" si="27"/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f t="shared" si="28"/>
        <v>0</v>
      </c>
      <c r="I435" s="31">
        <v>0</v>
      </c>
      <c r="J435" s="31">
        <v>0</v>
      </c>
      <c r="K435" s="31">
        <v>0</v>
      </c>
      <c r="L435" s="31">
        <v>0</v>
      </c>
      <c r="M435" s="32" t="e">
        <f t="shared" si="29"/>
        <v>#DIV/0!</v>
      </c>
    </row>
    <row r="436" spans="1:13" ht="21" hidden="1">
      <c r="A436" s="29" t="s">
        <v>1801</v>
      </c>
      <c r="B436" s="30" t="s">
        <v>2100</v>
      </c>
      <c r="C436" s="31">
        <f t="shared" si="27"/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f t="shared" si="28"/>
        <v>708740.79</v>
      </c>
      <c r="I436" s="31">
        <v>0</v>
      </c>
      <c r="J436" s="31">
        <v>708740.79</v>
      </c>
      <c r="K436" s="31">
        <v>0</v>
      </c>
      <c r="L436" s="31">
        <v>0</v>
      </c>
      <c r="M436" s="32" t="e">
        <f t="shared" si="29"/>
        <v>#DIV/0!</v>
      </c>
    </row>
    <row r="437" spans="1:13" ht="31.5" hidden="1">
      <c r="A437" s="29" t="s">
        <v>72</v>
      </c>
      <c r="B437" s="30" t="s">
        <v>181</v>
      </c>
      <c r="C437" s="31">
        <f t="shared" si="27"/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f t="shared" si="28"/>
        <v>0</v>
      </c>
      <c r="I437" s="31">
        <v>0</v>
      </c>
      <c r="J437" s="31">
        <v>0</v>
      </c>
      <c r="K437" s="31">
        <v>0</v>
      </c>
      <c r="L437" s="31">
        <v>0</v>
      </c>
      <c r="M437" s="32" t="e">
        <f t="shared" si="29"/>
        <v>#DIV/0!</v>
      </c>
    </row>
    <row r="438" spans="1:13" ht="31.5" hidden="1">
      <c r="A438" s="29" t="s">
        <v>2064</v>
      </c>
      <c r="B438" s="30" t="s">
        <v>1487</v>
      </c>
      <c r="C438" s="31">
        <f t="shared" si="27"/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f t="shared" si="28"/>
        <v>0</v>
      </c>
      <c r="I438" s="31">
        <v>0</v>
      </c>
      <c r="J438" s="31">
        <v>0</v>
      </c>
      <c r="K438" s="31">
        <v>0</v>
      </c>
      <c r="L438" s="31">
        <v>0</v>
      </c>
      <c r="M438" s="32" t="e">
        <f t="shared" si="29"/>
        <v>#DIV/0!</v>
      </c>
    </row>
    <row r="439" spans="1:13" ht="42" hidden="1">
      <c r="A439" s="29" t="s">
        <v>1042</v>
      </c>
      <c r="B439" s="30" t="s">
        <v>1353</v>
      </c>
      <c r="C439" s="31">
        <f t="shared" si="27"/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f t="shared" si="28"/>
        <v>0</v>
      </c>
      <c r="I439" s="31">
        <v>0</v>
      </c>
      <c r="J439" s="31">
        <v>0</v>
      </c>
      <c r="K439" s="31">
        <v>0</v>
      </c>
      <c r="L439" s="31">
        <v>0</v>
      </c>
      <c r="M439" s="32" t="e">
        <f t="shared" si="29"/>
        <v>#DIV/0!</v>
      </c>
    </row>
    <row r="440" spans="1:13" ht="51.75" hidden="1">
      <c r="A440" s="29" t="s">
        <v>1390</v>
      </c>
      <c r="B440" s="30" t="s">
        <v>1051</v>
      </c>
      <c r="C440" s="31">
        <f t="shared" si="27"/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f t="shared" si="28"/>
        <v>0</v>
      </c>
      <c r="I440" s="31">
        <v>0</v>
      </c>
      <c r="J440" s="31">
        <v>0</v>
      </c>
      <c r="K440" s="31">
        <v>0</v>
      </c>
      <c r="L440" s="31">
        <v>0</v>
      </c>
      <c r="M440" s="32" t="e">
        <f t="shared" si="29"/>
        <v>#DIV/0!</v>
      </c>
    </row>
    <row r="441" spans="1:13" ht="31.5" hidden="1">
      <c r="A441" s="29" t="s">
        <v>1531</v>
      </c>
      <c r="B441" s="30" t="s">
        <v>2065</v>
      </c>
      <c r="C441" s="31">
        <f t="shared" si="27"/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f t="shared" si="28"/>
        <v>0</v>
      </c>
      <c r="I441" s="31">
        <v>0</v>
      </c>
      <c r="J441" s="31">
        <v>0</v>
      </c>
      <c r="K441" s="31">
        <v>0</v>
      </c>
      <c r="L441" s="31">
        <v>0</v>
      </c>
      <c r="M441" s="32" t="e">
        <f t="shared" si="29"/>
        <v>#DIV/0!</v>
      </c>
    </row>
    <row r="442" spans="1:13" ht="42" hidden="1">
      <c r="A442" s="29" t="s">
        <v>2091</v>
      </c>
      <c r="B442" s="30" t="s">
        <v>1793</v>
      </c>
      <c r="C442" s="31">
        <f t="shared" si="27"/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f t="shared" si="28"/>
        <v>0</v>
      </c>
      <c r="I442" s="31">
        <v>0</v>
      </c>
      <c r="J442" s="31">
        <v>0</v>
      </c>
      <c r="K442" s="31">
        <v>0</v>
      </c>
      <c r="L442" s="31">
        <v>0</v>
      </c>
      <c r="M442" s="32" t="e">
        <f t="shared" si="29"/>
        <v>#DIV/0!</v>
      </c>
    </row>
    <row r="443" spans="1:13" ht="31.5" hidden="1">
      <c r="A443" s="29" t="s">
        <v>3</v>
      </c>
      <c r="B443" s="30" t="s">
        <v>1835</v>
      </c>
      <c r="C443" s="31">
        <f t="shared" si="27"/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f t="shared" si="28"/>
        <v>0</v>
      </c>
      <c r="I443" s="31">
        <v>0</v>
      </c>
      <c r="J443" s="31">
        <v>0</v>
      </c>
      <c r="K443" s="31">
        <v>0</v>
      </c>
      <c r="L443" s="31">
        <v>0</v>
      </c>
      <c r="M443" s="32" t="e">
        <f t="shared" si="29"/>
        <v>#DIV/0!</v>
      </c>
    </row>
    <row r="444" spans="1:13" ht="31.5" hidden="1">
      <c r="A444" s="29" t="s">
        <v>106</v>
      </c>
      <c r="B444" s="30" t="s">
        <v>1548</v>
      </c>
      <c r="C444" s="31">
        <f t="shared" si="27"/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f t="shared" si="28"/>
        <v>0</v>
      </c>
      <c r="I444" s="31">
        <v>0</v>
      </c>
      <c r="J444" s="31">
        <v>0</v>
      </c>
      <c r="K444" s="31">
        <v>0</v>
      </c>
      <c r="L444" s="31">
        <v>0</v>
      </c>
      <c r="M444" s="32" t="e">
        <f t="shared" si="29"/>
        <v>#DIV/0!</v>
      </c>
    </row>
    <row r="445" spans="1:13" ht="14.25" hidden="1">
      <c r="A445" s="29" t="s">
        <v>123</v>
      </c>
      <c r="B445" s="30" t="s">
        <v>1995</v>
      </c>
      <c r="C445" s="31">
        <f t="shared" si="27"/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f t="shared" si="28"/>
        <v>0</v>
      </c>
      <c r="I445" s="31">
        <v>0</v>
      </c>
      <c r="J445" s="31">
        <v>0</v>
      </c>
      <c r="K445" s="31">
        <v>0</v>
      </c>
      <c r="L445" s="31">
        <v>0</v>
      </c>
      <c r="M445" s="32" t="e">
        <f t="shared" si="29"/>
        <v>#DIV/0!</v>
      </c>
    </row>
    <row r="446" spans="1:13" ht="14.25" hidden="1">
      <c r="A446" s="29" t="s">
        <v>1583</v>
      </c>
      <c r="B446" s="30" t="s">
        <v>2114</v>
      </c>
      <c r="C446" s="31">
        <f t="shared" si="27"/>
        <v>0</v>
      </c>
      <c r="D446" s="31">
        <v>0</v>
      </c>
      <c r="E446" s="31">
        <v>0</v>
      </c>
      <c r="F446" s="31">
        <v>0</v>
      </c>
      <c r="G446" s="31">
        <v>0</v>
      </c>
      <c r="H446" s="31">
        <f t="shared" si="28"/>
        <v>0</v>
      </c>
      <c r="I446" s="31">
        <v>0</v>
      </c>
      <c r="J446" s="31">
        <v>0</v>
      </c>
      <c r="K446" s="31">
        <v>0</v>
      </c>
      <c r="L446" s="31">
        <v>0</v>
      </c>
      <c r="M446" s="32" t="e">
        <f t="shared" si="29"/>
        <v>#DIV/0!</v>
      </c>
    </row>
    <row r="447" spans="1:13" ht="21" hidden="1">
      <c r="A447" s="29" t="s">
        <v>1064</v>
      </c>
      <c r="B447" s="30" t="s">
        <v>1510</v>
      </c>
      <c r="C447" s="31">
        <f t="shared" si="27"/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f t="shared" si="28"/>
        <v>0</v>
      </c>
      <c r="I447" s="31">
        <v>0</v>
      </c>
      <c r="J447" s="31">
        <v>0</v>
      </c>
      <c r="K447" s="31">
        <v>0</v>
      </c>
      <c r="L447" s="31">
        <v>0</v>
      </c>
      <c r="M447" s="32" t="e">
        <f t="shared" si="29"/>
        <v>#DIV/0!</v>
      </c>
    </row>
    <row r="448" spans="1:13" ht="31.5" hidden="1">
      <c r="A448" s="29" t="s">
        <v>1986</v>
      </c>
      <c r="B448" s="30" t="s">
        <v>1087</v>
      </c>
      <c r="C448" s="31">
        <f t="shared" si="27"/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f t="shared" si="28"/>
        <v>0</v>
      </c>
      <c r="I448" s="31">
        <v>0</v>
      </c>
      <c r="J448" s="31">
        <v>0</v>
      </c>
      <c r="K448" s="31">
        <v>0</v>
      </c>
      <c r="L448" s="31">
        <v>0</v>
      </c>
      <c r="M448" s="32" t="e">
        <f t="shared" si="29"/>
        <v>#DIV/0!</v>
      </c>
    </row>
    <row r="449" spans="1:13" ht="21" hidden="1">
      <c r="A449" s="29" t="s">
        <v>1626</v>
      </c>
      <c r="B449" s="30" t="s">
        <v>2111</v>
      </c>
      <c r="C449" s="31">
        <f t="shared" si="27"/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f t="shared" si="28"/>
        <v>0</v>
      </c>
      <c r="I449" s="31">
        <v>0</v>
      </c>
      <c r="J449" s="31">
        <v>0</v>
      </c>
      <c r="K449" s="31">
        <v>0</v>
      </c>
      <c r="L449" s="31">
        <v>0</v>
      </c>
      <c r="M449" s="32" t="e">
        <f t="shared" si="29"/>
        <v>#DIV/0!</v>
      </c>
    </row>
    <row r="450" spans="1:13" ht="14.25" hidden="1">
      <c r="A450" s="29" t="s">
        <v>1355</v>
      </c>
      <c r="B450" s="30" t="s">
        <v>1435</v>
      </c>
      <c r="C450" s="31">
        <f t="shared" si="27"/>
        <v>25198856400</v>
      </c>
      <c r="D450" s="31">
        <v>12013461700</v>
      </c>
      <c r="E450" s="31">
        <v>13185343500</v>
      </c>
      <c r="F450" s="31">
        <v>0</v>
      </c>
      <c r="G450" s="31">
        <v>51200</v>
      </c>
      <c r="H450" s="31">
        <f t="shared" si="28"/>
        <v>2897472370.6499996</v>
      </c>
      <c r="I450" s="31">
        <v>1367151047.37</v>
      </c>
      <c r="J450" s="31">
        <v>1530321323.28</v>
      </c>
      <c r="K450" s="31">
        <v>0</v>
      </c>
      <c r="L450" s="31">
        <v>0</v>
      </c>
      <c r="M450" s="32">
        <f t="shared" si="29"/>
        <v>0.1149842804235354</v>
      </c>
    </row>
    <row r="451" spans="1:13" ht="14.25" hidden="1">
      <c r="A451" s="29" t="s">
        <v>1029</v>
      </c>
      <c r="B451" s="30" t="s">
        <v>1369</v>
      </c>
      <c r="C451" s="31">
        <f t="shared" si="27"/>
        <v>0</v>
      </c>
      <c r="D451" s="31">
        <v>0</v>
      </c>
      <c r="E451" s="31">
        <v>0</v>
      </c>
      <c r="F451" s="31">
        <v>0</v>
      </c>
      <c r="G451" s="31">
        <v>0</v>
      </c>
      <c r="H451" s="31">
        <f t="shared" si="28"/>
        <v>0</v>
      </c>
      <c r="I451" s="31">
        <v>0</v>
      </c>
      <c r="J451" s="31">
        <v>0</v>
      </c>
      <c r="K451" s="31">
        <v>0</v>
      </c>
      <c r="L451" s="31">
        <v>0</v>
      </c>
      <c r="M451" s="32" t="e">
        <f t="shared" si="29"/>
        <v>#DIV/0!</v>
      </c>
    </row>
    <row r="452" spans="1:13" ht="14.25" hidden="1">
      <c r="A452" s="29" t="s">
        <v>257</v>
      </c>
      <c r="B452" s="30" t="s">
        <v>74</v>
      </c>
      <c r="C452" s="31">
        <f t="shared" si="27"/>
        <v>12013461700</v>
      </c>
      <c r="D452" s="31">
        <v>12013461700</v>
      </c>
      <c r="E452" s="31">
        <v>0</v>
      </c>
      <c r="F452" s="31">
        <v>0</v>
      </c>
      <c r="G452" s="31">
        <v>0</v>
      </c>
      <c r="H452" s="31">
        <f t="shared" si="28"/>
        <v>1367151047.37</v>
      </c>
      <c r="I452" s="31">
        <v>1367151047.37</v>
      </c>
      <c r="J452" s="31">
        <v>0</v>
      </c>
      <c r="K452" s="31">
        <v>0</v>
      </c>
      <c r="L452" s="31">
        <v>0</v>
      </c>
      <c r="M452" s="32">
        <f t="shared" si="29"/>
        <v>0.11380159037507065</v>
      </c>
    </row>
    <row r="453" spans="1:13" ht="14.25" hidden="1">
      <c r="A453" s="29" t="s">
        <v>2041</v>
      </c>
      <c r="B453" s="30" t="s">
        <v>1818</v>
      </c>
      <c r="C453" s="31">
        <f t="shared" si="27"/>
        <v>13185343500</v>
      </c>
      <c r="D453" s="31">
        <v>0</v>
      </c>
      <c r="E453" s="31">
        <v>13185343500</v>
      </c>
      <c r="F453" s="31">
        <v>0</v>
      </c>
      <c r="G453" s="31">
        <v>0</v>
      </c>
      <c r="H453" s="31">
        <f t="shared" si="28"/>
        <v>1530321323.28</v>
      </c>
      <c r="I453" s="31">
        <v>0</v>
      </c>
      <c r="J453" s="31">
        <v>1530321323.28</v>
      </c>
      <c r="K453" s="31">
        <v>0</v>
      </c>
      <c r="L453" s="31">
        <v>0</v>
      </c>
      <c r="M453" s="32">
        <f t="shared" si="29"/>
        <v>0.11606230230406966</v>
      </c>
    </row>
    <row r="454" spans="1:13" ht="14.25" hidden="1">
      <c r="A454" s="29" t="s">
        <v>1576</v>
      </c>
      <c r="B454" s="30" t="s">
        <v>1417</v>
      </c>
      <c r="C454" s="31">
        <f t="shared" si="27"/>
        <v>51200</v>
      </c>
      <c r="D454" s="31">
        <v>0</v>
      </c>
      <c r="E454" s="31">
        <v>0</v>
      </c>
      <c r="F454" s="31">
        <v>0</v>
      </c>
      <c r="G454" s="31">
        <v>51200</v>
      </c>
      <c r="H454" s="31">
        <f t="shared" si="28"/>
        <v>0</v>
      </c>
      <c r="I454" s="31">
        <v>0</v>
      </c>
      <c r="J454" s="31">
        <v>0</v>
      </c>
      <c r="K454" s="31">
        <v>0</v>
      </c>
      <c r="L454" s="31">
        <v>0</v>
      </c>
      <c r="M454" s="32">
        <f t="shared" si="29"/>
        <v>0</v>
      </c>
    </row>
    <row r="455" spans="1:13" ht="14.25">
      <c r="A455" s="29" t="s">
        <v>1</v>
      </c>
      <c r="B455" s="30" t="s">
        <v>119</v>
      </c>
      <c r="C455" s="31">
        <v>0</v>
      </c>
      <c r="D455" s="31">
        <v>0</v>
      </c>
      <c r="E455" s="31">
        <v>134020222.97</v>
      </c>
      <c r="F455" s="31">
        <v>748657.84</v>
      </c>
      <c r="G455" s="31">
        <v>20283446.54</v>
      </c>
      <c r="H455" s="31">
        <v>0</v>
      </c>
      <c r="I455" s="31">
        <v>0</v>
      </c>
      <c r="J455" s="31">
        <v>15466156.85</v>
      </c>
      <c r="K455" s="31">
        <v>0</v>
      </c>
      <c r="L455" s="31">
        <v>3586630</v>
      </c>
      <c r="M455" s="32">
        <v>0</v>
      </c>
    </row>
    <row r="456" spans="1:13" ht="42" hidden="1">
      <c r="A456" s="29" t="s">
        <v>1411</v>
      </c>
      <c r="B456" s="30" t="s">
        <v>1917</v>
      </c>
      <c r="C456" s="31">
        <f t="shared" si="27"/>
        <v>134175995.88000001</v>
      </c>
      <c r="D456" s="31">
        <v>0</v>
      </c>
      <c r="E456" s="31">
        <v>132628389.5</v>
      </c>
      <c r="F456" s="31">
        <v>748657.84</v>
      </c>
      <c r="G456" s="31">
        <v>798948.54</v>
      </c>
      <c r="H456" s="31">
        <f t="shared" si="28"/>
        <v>15599186.85</v>
      </c>
      <c r="I456" s="31">
        <v>0</v>
      </c>
      <c r="J456" s="31">
        <v>15466156.85</v>
      </c>
      <c r="K456" s="31">
        <v>0</v>
      </c>
      <c r="L456" s="31">
        <v>133030</v>
      </c>
      <c r="M456" s="32">
        <f t="shared" si="29"/>
        <v>0.11625914715737304</v>
      </c>
    </row>
    <row r="457" spans="1:13" ht="42" hidden="1">
      <c r="A457" s="29" t="s">
        <v>1476</v>
      </c>
      <c r="B457" s="30" t="s">
        <v>1773</v>
      </c>
      <c r="C457" s="31">
        <f t="shared" si="27"/>
        <v>132628389.5</v>
      </c>
      <c r="D457" s="31">
        <v>0</v>
      </c>
      <c r="E457" s="31">
        <v>132628389.5</v>
      </c>
      <c r="F457" s="31">
        <v>0</v>
      </c>
      <c r="G457" s="31">
        <v>0</v>
      </c>
      <c r="H457" s="31">
        <f t="shared" si="28"/>
        <v>15466156.85</v>
      </c>
      <c r="I457" s="31">
        <v>0</v>
      </c>
      <c r="J457" s="31">
        <v>15466156.85</v>
      </c>
      <c r="K457" s="31">
        <v>0</v>
      </c>
      <c r="L457" s="31">
        <v>0</v>
      </c>
      <c r="M457" s="32">
        <f t="shared" si="29"/>
        <v>0.11661271699299341</v>
      </c>
    </row>
    <row r="458" spans="1:13" ht="42" hidden="1">
      <c r="A458" s="29" t="s">
        <v>82</v>
      </c>
      <c r="B458" s="30" t="s">
        <v>1901</v>
      </c>
      <c r="C458" s="31">
        <f t="shared" si="27"/>
        <v>798948.54</v>
      </c>
      <c r="D458" s="31">
        <v>0</v>
      </c>
      <c r="E458" s="31">
        <v>0</v>
      </c>
      <c r="F458" s="31">
        <v>0</v>
      </c>
      <c r="G458" s="31">
        <v>798948.54</v>
      </c>
      <c r="H458" s="31">
        <f t="shared" si="28"/>
        <v>133030</v>
      </c>
      <c r="I458" s="31">
        <v>0</v>
      </c>
      <c r="J458" s="31">
        <v>0</v>
      </c>
      <c r="K458" s="31">
        <v>0</v>
      </c>
      <c r="L458" s="31">
        <v>133030</v>
      </c>
      <c r="M458" s="32">
        <f t="shared" si="29"/>
        <v>0.1665063434498547</v>
      </c>
    </row>
    <row r="459" spans="1:13" ht="42" hidden="1">
      <c r="A459" s="29" t="s">
        <v>1622</v>
      </c>
      <c r="B459" s="30" t="s">
        <v>1041</v>
      </c>
      <c r="C459" s="31">
        <f t="shared" si="27"/>
        <v>748657.84</v>
      </c>
      <c r="D459" s="31">
        <v>0</v>
      </c>
      <c r="E459" s="31">
        <v>0</v>
      </c>
      <c r="F459" s="31">
        <v>748657.84</v>
      </c>
      <c r="G459" s="31">
        <v>0</v>
      </c>
      <c r="H459" s="31">
        <f t="shared" si="28"/>
        <v>0</v>
      </c>
      <c r="I459" s="31">
        <v>0</v>
      </c>
      <c r="J459" s="31">
        <v>0</v>
      </c>
      <c r="K459" s="31">
        <v>0</v>
      </c>
      <c r="L459" s="31">
        <v>0</v>
      </c>
      <c r="M459" s="32">
        <f t="shared" si="29"/>
        <v>0</v>
      </c>
    </row>
    <row r="460" spans="1:13" ht="31.5" hidden="1">
      <c r="A460" s="29" t="s">
        <v>1945</v>
      </c>
      <c r="B460" s="30" t="s">
        <v>696</v>
      </c>
      <c r="C460" s="31">
        <f t="shared" si="27"/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f t="shared" si="28"/>
        <v>0</v>
      </c>
      <c r="I460" s="31">
        <v>0</v>
      </c>
      <c r="J460" s="31">
        <v>0</v>
      </c>
      <c r="K460" s="31">
        <v>0</v>
      </c>
      <c r="L460" s="31">
        <v>0</v>
      </c>
      <c r="M460" s="32" t="e">
        <f t="shared" si="29"/>
        <v>#DIV/0!</v>
      </c>
    </row>
    <row r="461" spans="1:13" ht="31.5" hidden="1">
      <c r="A461" s="29" t="s">
        <v>1850</v>
      </c>
      <c r="B461" s="30" t="s">
        <v>1875</v>
      </c>
      <c r="C461" s="31">
        <f t="shared" si="27"/>
        <v>0</v>
      </c>
      <c r="D461" s="31">
        <v>0</v>
      </c>
      <c r="E461" s="31">
        <v>0</v>
      </c>
      <c r="F461" s="31">
        <v>0</v>
      </c>
      <c r="G461" s="31">
        <v>0</v>
      </c>
      <c r="H461" s="31">
        <f t="shared" si="28"/>
        <v>0</v>
      </c>
      <c r="I461" s="31">
        <v>0</v>
      </c>
      <c r="J461" s="31">
        <v>0</v>
      </c>
      <c r="K461" s="31">
        <v>0</v>
      </c>
      <c r="L461" s="31">
        <v>0</v>
      </c>
      <c r="M461" s="32" t="e">
        <f t="shared" si="29"/>
        <v>#DIV/0!</v>
      </c>
    </row>
    <row r="462" spans="1:13" ht="31.5" hidden="1">
      <c r="A462" s="29" t="s">
        <v>145</v>
      </c>
      <c r="B462" s="30" t="s">
        <v>1007</v>
      </c>
      <c r="C462" s="31">
        <f t="shared" si="27"/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f t="shared" si="28"/>
        <v>0</v>
      </c>
      <c r="I462" s="31">
        <v>0</v>
      </c>
      <c r="J462" s="31">
        <v>0</v>
      </c>
      <c r="K462" s="31">
        <v>0</v>
      </c>
      <c r="L462" s="31">
        <v>0</v>
      </c>
      <c r="M462" s="32" t="e">
        <f t="shared" si="29"/>
        <v>#DIV/0!</v>
      </c>
    </row>
    <row r="463" spans="1:13" ht="31.5" hidden="1">
      <c r="A463" s="29" t="s">
        <v>1961</v>
      </c>
      <c r="B463" s="30" t="s">
        <v>1767</v>
      </c>
      <c r="C463" s="31">
        <f t="shared" si="27"/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f t="shared" si="28"/>
        <v>0</v>
      </c>
      <c r="I463" s="31">
        <v>0</v>
      </c>
      <c r="J463" s="31">
        <v>0</v>
      </c>
      <c r="K463" s="31">
        <v>0</v>
      </c>
      <c r="L463" s="31">
        <v>0</v>
      </c>
      <c r="M463" s="32" t="e">
        <f t="shared" si="29"/>
        <v>#DIV/0!</v>
      </c>
    </row>
    <row r="464" spans="1:13" ht="21" hidden="1">
      <c r="A464" s="29" t="s">
        <v>73</v>
      </c>
      <c r="B464" s="30" t="s">
        <v>76</v>
      </c>
      <c r="C464" s="31">
        <f t="shared" si="27"/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f t="shared" si="28"/>
        <v>0</v>
      </c>
      <c r="I464" s="31">
        <v>0</v>
      </c>
      <c r="J464" s="31">
        <v>0</v>
      </c>
      <c r="K464" s="31">
        <v>0</v>
      </c>
      <c r="L464" s="31">
        <v>0</v>
      </c>
      <c r="M464" s="32" t="e">
        <f t="shared" si="29"/>
        <v>#DIV/0!</v>
      </c>
    </row>
    <row r="465" spans="1:13" ht="31.5" hidden="1">
      <c r="A465" s="29" t="s">
        <v>1698</v>
      </c>
      <c r="B465" s="30" t="s">
        <v>1013</v>
      </c>
      <c r="C465" s="31">
        <f t="shared" si="27"/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f t="shared" si="28"/>
        <v>0</v>
      </c>
      <c r="I465" s="31">
        <v>0</v>
      </c>
      <c r="J465" s="31">
        <v>0</v>
      </c>
      <c r="K465" s="31">
        <v>0</v>
      </c>
      <c r="L465" s="31">
        <v>0</v>
      </c>
      <c r="M465" s="32" t="e">
        <f t="shared" si="29"/>
        <v>#DIV/0!</v>
      </c>
    </row>
    <row r="466" spans="1:13" ht="14.25" hidden="1">
      <c r="A466" s="29" t="s">
        <v>1504</v>
      </c>
      <c r="B466" s="30" t="s">
        <v>48</v>
      </c>
      <c r="C466" s="31">
        <f t="shared" si="27"/>
        <v>20876331.47</v>
      </c>
      <c r="D466" s="31">
        <v>0</v>
      </c>
      <c r="E466" s="31">
        <v>1391833.47</v>
      </c>
      <c r="F466" s="31">
        <v>0</v>
      </c>
      <c r="G466" s="31">
        <v>19484498</v>
      </c>
      <c r="H466" s="31">
        <f t="shared" si="28"/>
        <v>3453600</v>
      </c>
      <c r="I466" s="31">
        <v>0</v>
      </c>
      <c r="J466" s="31">
        <v>0</v>
      </c>
      <c r="K466" s="31">
        <v>0</v>
      </c>
      <c r="L466" s="31">
        <v>3453600</v>
      </c>
      <c r="M466" s="32">
        <f t="shared" si="29"/>
        <v>0.16543136445993595</v>
      </c>
    </row>
    <row r="467" spans="1:13" ht="21" hidden="1">
      <c r="A467" s="29" t="s">
        <v>1864</v>
      </c>
      <c r="B467" s="30" t="s">
        <v>1057</v>
      </c>
      <c r="C467" s="31">
        <f t="shared" si="27"/>
        <v>1391833.47</v>
      </c>
      <c r="D467" s="31">
        <v>0</v>
      </c>
      <c r="E467" s="31">
        <v>1391833.47</v>
      </c>
      <c r="F467" s="31">
        <v>0</v>
      </c>
      <c r="G467" s="31">
        <v>0</v>
      </c>
      <c r="H467" s="31">
        <f t="shared" si="28"/>
        <v>0</v>
      </c>
      <c r="I467" s="31">
        <v>0</v>
      </c>
      <c r="J467" s="31">
        <v>0</v>
      </c>
      <c r="K467" s="31">
        <v>0</v>
      </c>
      <c r="L467" s="31">
        <v>0</v>
      </c>
      <c r="M467" s="32">
        <f t="shared" si="29"/>
        <v>0</v>
      </c>
    </row>
    <row r="468" spans="1:13" ht="21" hidden="1">
      <c r="A468" s="29" t="s">
        <v>1902</v>
      </c>
      <c r="B468" s="30" t="s">
        <v>25</v>
      </c>
      <c r="C468" s="31">
        <f t="shared" si="27"/>
        <v>19484498</v>
      </c>
      <c r="D468" s="31">
        <v>0</v>
      </c>
      <c r="E468" s="31">
        <v>0</v>
      </c>
      <c r="F468" s="31">
        <v>0</v>
      </c>
      <c r="G468" s="31">
        <v>19484498</v>
      </c>
      <c r="H468" s="31">
        <f t="shared" si="28"/>
        <v>3453600</v>
      </c>
      <c r="I468" s="31">
        <v>0</v>
      </c>
      <c r="J468" s="31">
        <v>0</v>
      </c>
      <c r="K468" s="31">
        <v>0</v>
      </c>
      <c r="L468" s="31">
        <v>3453600</v>
      </c>
      <c r="M468" s="32">
        <f t="shared" si="29"/>
        <v>0.17724860040017454</v>
      </c>
    </row>
    <row r="469" spans="1:13" ht="21" hidden="1">
      <c r="A469" s="29" t="s">
        <v>149</v>
      </c>
      <c r="B469" s="30" t="s">
        <v>1011</v>
      </c>
      <c r="C469" s="31">
        <f t="shared" si="27"/>
        <v>0</v>
      </c>
      <c r="D469" s="31">
        <v>0</v>
      </c>
      <c r="E469" s="31">
        <v>0</v>
      </c>
      <c r="F469" s="31">
        <v>0</v>
      </c>
      <c r="G469" s="31">
        <v>0</v>
      </c>
      <c r="H469" s="31">
        <f t="shared" si="28"/>
        <v>0</v>
      </c>
      <c r="I469" s="31">
        <v>0</v>
      </c>
      <c r="J469" s="31">
        <v>0</v>
      </c>
      <c r="K469" s="31">
        <v>0</v>
      </c>
      <c r="L469" s="31">
        <v>0</v>
      </c>
      <c r="M469" s="32" t="e">
        <f t="shared" si="29"/>
        <v>#DIV/0!</v>
      </c>
    </row>
    <row r="470" spans="1:13" ht="42" hidden="1">
      <c r="A470" s="29" t="s">
        <v>1960</v>
      </c>
      <c r="B470" s="30" t="s">
        <v>2086</v>
      </c>
      <c r="C470" s="31">
        <f t="shared" si="27"/>
        <v>0</v>
      </c>
      <c r="D470" s="31">
        <v>0</v>
      </c>
      <c r="E470" s="31">
        <v>0</v>
      </c>
      <c r="F470" s="31">
        <v>0</v>
      </c>
      <c r="G470" s="31">
        <v>0</v>
      </c>
      <c r="H470" s="31">
        <f t="shared" si="28"/>
        <v>0</v>
      </c>
      <c r="I470" s="31">
        <v>0</v>
      </c>
      <c r="J470" s="31">
        <v>0</v>
      </c>
      <c r="K470" s="31">
        <v>0</v>
      </c>
      <c r="L470" s="31">
        <v>0</v>
      </c>
      <c r="M470" s="32" t="e">
        <f t="shared" si="29"/>
        <v>#DIV/0!</v>
      </c>
    </row>
    <row r="471" spans="1:13" ht="21" hidden="1">
      <c r="A471" s="29" t="s">
        <v>1568</v>
      </c>
      <c r="B471" s="30" t="s">
        <v>1719</v>
      </c>
      <c r="C471" s="31">
        <f t="shared" si="27"/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f t="shared" si="28"/>
        <v>0</v>
      </c>
      <c r="I471" s="31">
        <v>0</v>
      </c>
      <c r="J471" s="31">
        <v>0</v>
      </c>
      <c r="K471" s="31">
        <v>0</v>
      </c>
      <c r="L471" s="31">
        <v>0</v>
      </c>
      <c r="M471" s="32" t="e">
        <f t="shared" si="29"/>
        <v>#DIV/0!</v>
      </c>
    </row>
    <row r="472" spans="1:13" ht="21" hidden="1">
      <c r="A472" s="29" t="s">
        <v>1505</v>
      </c>
      <c r="B472" s="30" t="s">
        <v>1894</v>
      </c>
      <c r="C472" s="31">
        <f t="shared" si="27"/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f t="shared" si="28"/>
        <v>0</v>
      </c>
      <c r="I472" s="31">
        <v>0</v>
      </c>
      <c r="J472" s="31">
        <v>0</v>
      </c>
      <c r="K472" s="31">
        <v>0</v>
      </c>
      <c r="L472" s="31">
        <v>0</v>
      </c>
      <c r="M472" s="32" t="e">
        <f t="shared" si="29"/>
        <v>#DIV/0!</v>
      </c>
    </row>
    <row r="473" spans="1:13" ht="42" hidden="1">
      <c r="A473" s="29" t="s">
        <v>153</v>
      </c>
      <c r="B473" s="30" t="s">
        <v>992</v>
      </c>
      <c r="C473" s="31">
        <f aca="true" t="shared" si="30" ref="C473:C527">SUM(D473:G473)</f>
        <v>872594.77</v>
      </c>
      <c r="D473" s="31">
        <v>0</v>
      </c>
      <c r="E473" s="31">
        <v>0</v>
      </c>
      <c r="F473" s="31">
        <v>132582.07</v>
      </c>
      <c r="G473" s="31">
        <v>740012.7</v>
      </c>
      <c r="H473" s="31">
        <f aca="true" t="shared" si="31" ref="H473:H527">SUM(I473:L473)</f>
        <v>1061617.41</v>
      </c>
      <c r="I473" s="31">
        <v>0</v>
      </c>
      <c r="J473" s="31">
        <v>0</v>
      </c>
      <c r="K473" s="31">
        <v>208157.19</v>
      </c>
      <c r="L473" s="31">
        <v>853460.22</v>
      </c>
      <c r="M473" s="32">
        <f aca="true" t="shared" si="32" ref="M473:M527">H473/C473</f>
        <v>1.2166213304258056</v>
      </c>
    </row>
    <row r="474" spans="1:13" ht="21" hidden="1">
      <c r="A474" s="29" t="s">
        <v>970</v>
      </c>
      <c r="B474" s="30" t="s">
        <v>1808</v>
      </c>
      <c r="C474" s="31">
        <f t="shared" si="30"/>
        <v>50000</v>
      </c>
      <c r="D474" s="31">
        <v>50000</v>
      </c>
      <c r="E474" s="31">
        <v>0</v>
      </c>
      <c r="F474" s="31">
        <v>0</v>
      </c>
      <c r="G474" s="31">
        <v>0</v>
      </c>
      <c r="H474" s="31">
        <f t="shared" si="31"/>
        <v>617452.27</v>
      </c>
      <c r="I474" s="31">
        <v>319152.98</v>
      </c>
      <c r="J474" s="31">
        <v>298299.29</v>
      </c>
      <c r="K474" s="31">
        <v>0</v>
      </c>
      <c r="L474" s="31">
        <v>0</v>
      </c>
      <c r="M474" s="32">
        <f t="shared" si="32"/>
        <v>12.3490454</v>
      </c>
    </row>
    <row r="475" spans="1:13" ht="42" hidden="1">
      <c r="A475" s="29" t="s">
        <v>699</v>
      </c>
      <c r="B475" s="30" t="s">
        <v>692</v>
      </c>
      <c r="C475" s="31">
        <f t="shared" si="30"/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f t="shared" si="31"/>
        <v>0</v>
      </c>
      <c r="I475" s="31">
        <v>0</v>
      </c>
      <c r="J475" s="31">
        <v>0</v>
      </c>
      <c r="K475" s="31">
        <v>0</v>
      </c>
      <c r="L475" s="31">
        <v>0</v>
      </c>
      <c r="M475" s="32" t="e">
        <f t="shared" si="32"/>
        <v>#DIV/0!</v>
      </c>
    </row>
    <row r="476" spans="1:13" ht="42" hidden="1">
      <c r="A476" s="29" t="s">
        <v>108</v>
      </c>
      <c r="B476" s="30" t="s">
        <v>1713</v>
      </c>
      <c r="C476" s="31">
        <f t="shared" si="30"/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f t="shared" si="31"/>
        <v>0</v>
      </c>
      <c r="I476" s="31">
        <v>0</v>
      </c>
      <c r="J476" s="31">
        <v>0</v>
      </c>
      <c r="K476" s="31">
        <v>0</v>
      </c>
      <c r="L476" s="31">
        <v>0</v>
      </c>
      <c r="M476" s="32" t="e">
        <f t="shared" si="32"/>
        <v>#DIV/0!</v>
      </c>
    </row>
    <row r="477" spans="1:13" ht="42" hidden="1">
      <c r="A477" s="29" t="s">
        <v>96</v>
      </c>
      <c r="B477" s="30" t="s">
        <v>981</v>
      </c>
      <c r="C477" s="31">
        <f t="shared" si="30"/>
        <v>740012.7</v>
      </c>
      <c r="D477" s="31">
        <v>0</v>
      </c>
      <c r="E477" s="31">
        <v>0</v>
      </c>
      <c r="F477" s="31">
        <v>0</v>
      </c>
      <c r="G477" s="31">
        <v>740012.7</v>
      </c>
      <c r="H477" s="31">
        <f t="shared" si="31"/>
        <v>853460.22</v>
      </c>
      <c r="I477" s="31">
        <v>0</v>
      </c>
      <c r="J477" s="31">
        <v>0</v>
      </c>
      <c r="K477" s="31">
        <v>0</v>
      </c>
      <c r="L477" s="31">
        <v>853460.22</v>
      </c>
      <c r="M477" s="32">
        <f t="shared" si="32"/>
        <v>1.1533048284171339</v>
      </c>
    </row>
    <row r="478" spans="1:13" ht="42" hidden="1">
      <c r="A478" s="29" t="s">
        <v>1047</v>
      </c>
      <c r="B478" s="30" t="s">
        <v>1990</v>
      </c>
      <c r="C478" s="31">
        <f t="shared" si="30"/>
        <v>132582.07</v>
      </c>
      <c r="D478" s="31">
        <v>0</v>
      </c>
      <c r="E478" s="31">
        <v>0</v>
      </c>
      <c r="F478" s="31">
        <v>132582.07</v>
      </c>
      <c r="G478" s="31">
        <v>0</v>
      </c>
      <c r="H478" s="31">
        <f t="shared" si="31"/>
        <v>208157.19</v>
      </c>
      <c r="I478" s="31">
        <v>0</v>
      </c>
      <c r="J478" s="31">
        <v>0</v>
      </c>
      <c r="K478" s="31">
        <v>208157.19</v>
      </c>
      <c r="L478" s="31">
        <v>0</v>
      </c>
      <c r="M478" s="32">
        <f t="shared" si="32"/>
        <v>1.570025192697625</v>
      </c>
    </row>
    <row r="479" spans="1:13" ht="21" hidden="1">
      <c r="A479" s="29" t="s">
        <v>1880</v>
      </c>
      <c r="B479" s="30" t="s">
        <v>1429</v>
      </c>
      <c r="C479" s="31">
        <f t="shared" si="30"/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f t="shared" si="31"/>
        <v>0</v>
      </c>
      <c r="I479" s="31">
        <v>0</v>
      </c>
      <c r="J479" s="31">
        <v>0</v>
      </c>
      <c r="K479" s="31">
        <v>0</v>
      </c>
      <c r="L479" s="31">
        <v>0</v>
      </c>
      <c r="M479" s="32" t="e">
        <f t="shared" si="32"/>
        <v>#DIV/0!</v>
      </c>
    </row>
    <row r="480" spans="1:13" ht="21" hidden="1">
      <c r="A480" s="29" t="s">
        <v>1014</v>
      </c>
      <c r="B480" s="30" t="s">
        <v>1728</v>
      </c>
      <c r="C480" s="31">
        <f t="shared" si="30"/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f t="shared" si="31"/>
        <v>0</v>
      </c>
      <c r="I480" s="31">
        <v>0</v>
      </c>
      <c r="J480" s="31">
        <v>0</v>
      </c>
      <c r="K480" s="31">
        <v>0</v>
      </c>
      <c r="L480" s="31">
        <v>0</v>
      </c>
      <c r="M480" s="32" t="e">
        <f t="shared" si="32"/>
        <v>#DIV/0!</v>
      </c>
    </row>
    <row r="481" spans="1:13" ht="21" hidden="1">
      <c r="A481" s="29" t="s">
        <v>7</v>
      </c>
      <c r="B481" s="30" t="s">
        <v>160</v>
      </c>
      <c r="C481" s="31">
        <f t="shared" si="30"/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f t="shared" si="31"/>
        <v>0</v>
      </c>
      <c r="I481" s="31">
        <v>0</v>
      </c>
      <c r="J481" s="31">
        <v>0</v>
      </c>
      <c r="K481" s="31">
        <v>0</v>
      </c>
      <c r="L481" s="31">
        <v>0</v>
      </c>
      <c r="M481" s="32" t="e">
        <f t="shared" si="32"/>
        <v>#DIV/0!</v>
      </c>
    </row>
    <row r="482" spans="1:13" ht="21" hidden="1">
      <c r="A482" s="29" t="s">
        <v>1831</v>
      </c>
      <c r="B482" s="30" t="s">
        <v>1424</v>
      </c>
      <c r="C482" s="31">
        <f t="shared" si="30"/>
        <v>50000</v>
      </c>
      <c r="D482" s="31">
        <v>50000</v>
      </c>
      <c r="E482" s="31">
        <v>0</v>
      </c>
      <c r="F482" s="31">
        <v>0</v>
      </c>
      <c r="G482" s="31">
        <v>0</v>
      </c>
      <c r="H482" s="31">
        <f t="shared" si="31"/>
        <v>319152.98</v>
      </c>
      <c r="I482" s="31">
        <v>319152.98</v>
      </c>
      <c r="J482" s="31">
        <v>0</v>
      </c>
      <c r="K482" s="31">
        <v>0</v>
      </c>
      <c r="L482" s="31">
        <v>0</v>
      </c>
      <c r="M482" s="32">
        <f t="shared" si="32"/>
        <v>6.383059599999999</v>
      </c>
    </row>
    <row r="483" spans="1:13" ht="21" hidden="1">
      <c r="A483" s="29" t="s">
        <v>2081</v>
      </c>
      <c r="B483" s="30" t="s">
        <v>899</v>
      </c>
      <c r="C483" s="31">
        <f t="shared" si="30"/>
        <v>0</v>
      </c>
      <c r="D483" s="31">
        <v>0</v>
      </c>
      <c r="E483" s="31">
        <v>0</v>
      </c>
      <c r="F483" s="31">
        <v>0</v>
      </c>
      <c r="G483" s="31">
        <v>0</v>
      </c>
      <c r="H483" s="31">
        <f t="shared" si="31"/>
        <v>152353</v>
      </c>
      <c r="I483" s="31">
        <v>152353</v>
      </c>
      <c r="J483" s="31">
        <v>0</v>
      </c>
      <c r="K483" s="31">
        <v>0</v>
      </c>
      <c r="L483" s="31">
        <v>0</v>
      </c>
      <c r="M483" s="32" t="e">
        <f t="shared" si="32"/>
        <v>#DIV/0!</v>
      </c>
    </row>
    <row r="484" spans="1:13" ht="21" hidden="1">
      <c r="A484" s="29" t="s">
        <v>2026</v>
      </c>
      <c r="B484" s="30" t="s">
        <v>151</v>
      </c>
      <c r="C484" s="31">
        <f t="shared" si="30"/>
        <v>50000</v>
      </c>
      <c r="D484" s="31">
        <v>50000</v>
      </c>
      <c r="E484" s="31">
        <v>0</v>
      </c>
      <c r="F484" s="31">
        <v>0</v>
      </c>
      <c r="G484" s="31">
        <v>0</v>
      </c>
      <c r="H484" s="31">
        <f t="shared" si="31"/>
        <v>166799.98</v>
      </c>
      <c r="I484" s="31">
        <v>166799.98</v>
      </c>
      <c r="J484" s="31">
        <v>0</v>
      </c>
      <c r="K484" s="31">
        <v>0</v>
      </c>
      <c r="L484" s="31">
        <v>0</v>
      </c>
      <c r="M484" s="32">
        <f t="shared" si="32"/>
        <v>3.3359996</v>
      </c>
    </row>
    <row r="485" spans="1:13" ht="21" hidden="1">
      <c r="A485" s="29" t="s">
        <v>1924</v>
      </c>
      <c r="B485" s="30" t="s">
        <v>929</v>
      </c>
      <c r="C485" s="31">
        <f t="shared" si="30"/>
        <v>0</v>
      </c>
      <c r="D485" s="31">
        <v>0</v>
      </c>
      <c r="E485" s="31">
        <v>0</v>
      </c>
      <c r="F485" s="31">
        <v>0</v>
      </c>
      <c r="G485" s="31">
        <v>0</v>
      </c>
      <c r="H485" s="31">
        <f t="shared" si="31"/>
        <v>298299.29</v>
      </c>
      <c r="I485" s="31">
        <v>0</v>
      </c>
      <c r="J485" s="31">
        <v>298299.29</v>
      </c>
      <c r="K485" s="31">
        <v>0</v>
      </c>
      <c r="L485" s="31">
        <v>0</v>
      </c>
      <c r="M485" s="32" t="e">
        <f t="shared" si="32"/>
        <v>#DIV/0!</v>
      </c>
    </row>
    <row r="486" spans="1:13" ht="21" hidden="1">
      <c r="A486" s="29" t="s">
        <v>966</v>
      </c>
      <c r="B486" s="30" t="s">
        <v>971</v>
      </c>
      <c r="C486" s="31">
        <f t="shared" si="30"/>
        <v>0</v>
      </c>
      <c r="D486" s="31">
        <v>0</v>
      </c>
      <c r="E486" s="31">
        <v>0</v>
      </c>
      <c r="F486" s="31">
        <v>0</v>
      </c>
      <c r="G486" s="31">
        <v>0</v>
      </c>
      <c r="H486" s="31">
        <f t="shared" si="31"/>
        <v>298299.29</v>
      </c>
      <c r="I486" s="31">
        <v>0</v>
      </c>
      <c r="J486" s="31">
        <v>298299.29</v>
      </c>
      <c r="K486" s="31">
        <v>0</v>
      </c>
      <c r="L486" s="31">
        <v>0</v>
      </c>
      <c r="M486" s="32" t="e">
        <f t="shared" si="32"/>
        <v>#DIV/0!</v>
      </c>
    </row>
    <row r="487" spans="1:13" ht="14.25" hidden="1">
      <c r="A487" s="29" t="s">
        <v>2095</v>
      </c>
      <c r="B487" s="30" t="s">
        <v>1716</v>
      </c>
      <c r="C487" s="31">
        <f t="shared" si="30"/>
        <v>0</v>
      </c>
      <c r="D487" s="31">
        <v>0</v>
      </c>
      <c r="E487" s="31">
        <v>0</v>
      </c>
      <c r="F487" s="31">
        <v>0</v>
      </c>
      <c r="G487" s="31">
        <v>0</v>
      </c>
      <c r="H487" s="31">
        <f t="shared" si="31"/>
        <v>0</v>
      </c>
      <c r="I487" s="31">
        <v>0</v>
      </c>
      <c r="J487" s="31">
        <v>0</v>
      </c>
      <c r="K487" s="31">
        <v>0</v>
      </c>
      <c r="L487" s="31">
        <v>0</v>
      </c>
      <c r="M487" s="32" t="e">
        <f t="shared" si="32"/>
        <v>#DIV/0!</v>
      </c>
    </row>
    <row r="488" spans="1:13" ht="51.75" hidden="1">
      <c r="A488" s="29" t="s">
        <v>1794</v>
      </c>
      <c r="B488" s="30" t="s">
        <v>948</v>
      </c>
      <c r="C488" s="31">
        <f t="shared" si="30"/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f t="shared" si="31"/>
        <v>0</v>
      </c>
      <c r="I488" s="31">
        <v>0</v>
      </c>
      <c r="J488" s="31">
        <v>0</v>
      </c>
      <c r="K488" s="31">
        <v>0</v>
      </c>
      <c r="L488" s="31">
        <v>0</v>
      </c>
      <c r="M488" s="32" t="e">
        <f t="shared" si="32"/>
        <v>#DIV/0!</v>
      </c>
    </row>
    <row r="489" spans="1:13" ht="42" hidden="1">
      <c r="A489" s="29" t="s">
        <v>942</v>
      </c>
      <c r="B489" s="30" t="s">
        <v>1503</v>
      </c>
      <c r="C489" s="31">
        <f t="shared" si="30"/>
        <v>0</v>
      </c>
      <c r="D489" s="31">
        <v>0</v>
      </c>
      <c r="E489" s="31">
        <v>0</v>
      </c>
      <c r="F489" s="31">
        <v>0</v>
      </c>
      <c r="G489" s="31">
        <v>0</v>
      </c>
      <c r="H489" s="31">
        <f t="shared" si="31"/>
        <v>0</v>
      </c>
      <c r="I489" s="31">
        <v>0</v>
      </c>
      <c r="J489" s="31">
        <v>0</v>
      </c>
      <c r="K489" s="31">
        <v>0</v>
      </c>
      <c r="L489" s="31">
        <v>0</v>
      </c>
      <c r="M489" s="32" t="e">
        <f t="shared" si="32"/>
        <v>#DIV/0!</v>
      </c>
    </row>
    <row r="490" spans="1:13" ht="14.25" hidden="1">
      <c r="A490" s="29" t="s">
        <v>2080</v>
      </c>
      <c r="B490" s="30" t="s">
        <v>1878</v>
      </c>
      <c r="C490" s="31">
        <f t="shared" si="30"/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f t="shared" si="31"/>
        <v>0</v>
      </c>
      <c r="I490" s="31">
        <v>0</v>
      </c>
      <c r="J490" s="31">
        <v>0</v>
      </c>
      <c r="K490" s="31">
        <v>0</v>
      </c>
      <c r="L490" s="31">
        <v>0</v>
      </c>
      <c r="M490" s="32" t="e">
        <f t="shared" si="32"/>
        <v>#DIV/0!</v>
      </c>
    </row>
    <row r="491" spans="1:13" ht="42" hidden="1">
      <c r="A491" s="29" t="s">
        <v>1048</v>
      </c>
      <c r="B491" s="30" t="s">
        <v>136</v>
      </c>
      <c r="C491" s="31">
        <f t="shared" si="30"/>
        <v>0</v>
      </c>
      <c r="D491" s="31">
        <v>0</v>
      </c>
      <c r="E491" s="31">
        <v>0</v>
      </c>
      <c r="F491" s="31">
        <v>0</v>
      </c>
      <c r="G491" s="31">
        <v>0</v>
      </c>
      <c r="H491" s="31">
        <f t="shared" si="31"/>
        <v>0</v>
      </c>
      <c r="I491" s="31">
        <v>0</v>
      </c>
      <c r="J491" s="31">
        <v>0</v>
      </c>
      <c r="K491" s="31">
        <v>0</v>
      </c>
      <c r="L491" s="31">
        <v>0</v>
      </c>
      <c r="M491" s="32" t="e">
        <f t="shared" si="32"/>
        <v>#DIV/0!</v>
      </c>
    </row>
    <row r="492" spans="1:13" ht="51.75" hidden="1">
      <c r="A492" s="29" t="s">
        <v>2113</v>
      </c>
      <c r="B492" s="30" t="s">
        <v>53</v>
      </c>
      <c r="C492" s="31">
        <f t="shared" si="30"/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f t="shared" si="31"/>
        <v>0</v>
      </c>
      <c r="I492" s="31">
        <v>0</v>
      </c>
      <c r="J492" s="31">
        <v>0</v>
      </c>
      <c r="K492" s="31">
        <v>0</v>
      </c>
      <c r="L492" s="31">
        <v>0</v>
      </c>
      <c r="M492" s="32" t="e">
        <f t="shared" si="32"/>
        <v>#DIV/0!</v>
      </c>
    </row>
    <row r="493" spans="1:13" ht="14.25" hidden="1">
      <c r="A493" s="29" t="s">
        <v>1712</v>
      </c>
      <c r="B493" s="30" t="s">
        <v>1887</v>
      </c>
      <c r="C493" s="31">
        <f t="shared" si="30"/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f t="shared" si="31"/>
        <v>0</v>
      </c>
      <c r="I493" s="31">
        <v>0</v>
      </c>
      <c r="J493" s="31">
        <v>0</v>
      </c>
      <c r="K493" s="31">
        <v>0</v>
      </c>
      <c r="L493" s="31">
        <v>0</v>
      </c>
      <c r="M493" s="32" t="e">
        <f t="shared" si="32"/>
        <v>#DIV/0!</v>
      </c>
    </row>
    <row r="494" spans="1:13" ht="42" hidden="1">
      <c r="A494" s="29" t="s">
        <v>269</v>
      </c>
      <c r="B494" s="30" t="s">
        <v>1633</v>
      </c>
      <c r="C494" s="31">
        <f t="shared" si="30"/>
        <v>0</v>
      </c>
      <c r="D494" s="31">
        <v>0</v>
      </c>
      <c r="E494" s="31">
        <v>0</v>
      </c>
      <c r="F494" s="31">
        <v>0</v>
      </c>
      <c r="G494" s="31">
        <v>0</v>
      </c>
      <c r="H494" s="31">
        <f t="shared" si="31"/>
        <v>0</v>
      </c>
      <c r="I494" s="31">
        <v>0</v>
      </c>
      <c r="J494" s="31">
        <v>0</v>
      </c>
      <c r="K494" s="31">
        <v>0</v>
      </c>
      <c r="L494" s="31">
        <v>0</v>
      </c>
      <c r="M494" s="32" t="e">
        <f t="shared" si="32"/>
        <v>#DIV/0!</v>
      </c>
    </row>
    <row r="495" spans="1:13" ht="42" hidden="1">
      <c r="A495" s="29" t="s">
        <v>2125</v>
      </c>
      <c r="B495" s="30" t="s">
        <v>1687</v>
      </c>
      <c r="C495" s="31">
        <f t="shared" si="30"/>
        <v>740012.7</v>
      </c>
      <c r="D495" s="31">
        <v>0</v>
      </c>
      <c r="E495" s="31">
        <v>0</v>
      </c>
      <c r="F495" s="31">
        <v>0</v>
      </c>
      <c r="G495" s="31">
        <v>740012.7</v>
      </c>
      <c r="H495" s="31">
        <f t="shared" si="31"/>
        <v>853460.22</v>
      </c>
      <c r="I495" s="31">
        <v>0</v>
      </c>
      <c r="J495" s="31">
        <v>0</v>
      </c>
      <c r="K495" s="31">
        <v>0</v>
      </c>
      <c r="L495" s="31">
        <v>853460.22</v>
      </c>
      <c r="M495" s="32">
        <f t="shared" si="32"/>
        <v>1.1533048284171339</v>
      </c>
    </row>
    <row r="496" spans="1:13" ht="42" hidden="1">
      <c r="A496" s="29" t="s">
        <v>907</v>
      </c>
      <c r="B496" s="30" t="s">
        <v>1939</v>
      </c>
      <c r="C496" s="31">
        <f t="shared" si="30"/>
        <v>132582.07</v>
      </c>
      <c r="D496" s="31">
        <v>0</v>
      </c>
      <c r="E496" s="31">
        <v>0</v>
      </c>
      <c r="F496" s="31">
        <v>132582.07</v>
      </c>
      <c r="G496" s="31">
        <v>0</v>
      </c>
      <c r="H496" s="31">
        <f t="shared" si="31"/>
        <v>208157.19</v>
      </c>
      <c r="I496" s="31">
        <v>0</v>
      </c>
      <c r="J496" s="31">
        <v>0</v>
      </c>
      <c r="K496" s="31">
        <v>208157.19</v>
      </c>
      <c r="L496" s="31">
        <v>0</v>
      </c>
      <c r="M496" s="32">
        <f t="shared" si="32"/>
        <v>1.570025192697625</v>
      </c>
    </row>
    <row r="497" spans="1:13" ht="42" hidden="1">
      <c r="A497" s="29" t="s">
        <v>108</v>
      </c>
      <c r="B497" s="30" t="s">
        <v>1731</v>
      </c>
      <c r="C497" s="31">
        <f t="shared" si="30"/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f t="shared" si="31"/>
        <v>0</v>
      </c>
      <c r="I497" s="31">
        <v>0</v>
      </c>
      <c r="J497" s="31">
        <v>0</v>
      </c>
      <c r="K497" s="31">
        <v>0</v>
      </c>
      <c r="L497" s="31">
        <v>0</v>
      </c>
      <c r="M497" s="32" t="e">
        <f t="shared" si="32"/>
        <v>#DIV/0!</v>
      </c>
    </row>
    <row r="498" spans="1:13" ht="36" customHeight="1" thickBot="1">
      <c r="A498" s="29" t="s">
        <v>1434</v>
      </c>
      <c r="B498" s="30" t="s">
        <v>1638</v>
      </c>
      <c r="C498" s="31">
        <v>0</v>
      </c>
      <c r="D498" s="31">
        <v>-85687708.77</v>
      </c>
      <c r="E498" s="31">
        <v>-37222611.89</v>
      </c>
      <c r="F498" s="31">
        <v>-28706822.19</v>
      </c>
      <c r="G498" s="31">
        <v>-125801.02</v>
      </c>
      <c r="H498" s="31">
        <v>0</v>
      </c>
      <c r="I498" s="31">
        <v>-128711480.8</v>
      </c>
      <c r="J498" s="31">
        <v>-110222639.5</v>
      </c>
      <c r="K498" s="31">
        <v>-148989413.73</v>
      </c>
      <c r="L498" s="31">
        <v>-101042965.3</v>
      </c>
      <c r="M498" s="32">
        <v>0</v>
      </c>
    </row>
    <row r="499" spans="1:13" ht="32.25" hidden="1" thickBot="1">
      <c r="A499" s="29" t="s">
        <v>1512</v>
      </c>
      <c r="B499" s="30" t="s">
        <v>1742</v>
      </c>
      <c r="C499" s="31">
        <f t="shared" si="30"/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f t="shared" si="31"/>
        <v>0</v>
      </c>
      <c r="I499" s="31">
        <v>0</v>
      </c>
      <c r="J499" s="31">
        <v>0</v>
      </c>
      <c r="K499" s="31">
        <v>0</v>
      </c>
      <c r="L499" s="31">
        <v>0</v>
      </c>
      <c r="M499" s="32" t="e">
        <f t="shared" si="32"/>
        <v>#DIV/0!</v>
      </c>
    </row>
    <row r="500" spans="1:13" ht="32.25" hidden="1" thickBot="1">
      <c r="A500" s="29" t="s">
        <v>1765</v>
      </c>
      <c r="B500" s="30" t="s">
        <v>1649</v>
      </c>
      <c r="C500" s="31">
        <f t="shared" si="30"/>
        <v>-85687708.77</v>
      </c>
      <c r="D500" s="31">
        <v>-85687708.77</v>
      </c>
      <c r="E500" s="31">
        <v>0</v>
      </c>
      <c r="F500" s="31">
        <v>0</v>
      </c>
      <c r="G500" s="31">
        <v>0</v>
      </c>
      <c r="H500" s="31">
        <f t="shared" si="31"/>
        <v>-128711480.8</v>
      </c>
      <c r="I500" s="31">
        <v>-128711480.8</v>
      </c>
      <c r="J500" s="31">
        <v>0</v>
      </c>
      <c r="K500" s="31">
        <v>0</v>
      </c>
      <c r="L500" s="31">
        <v>0</v>
      </c>
      <c r="M500" s="32">
        <f t="shared" si="32"/>
        <v>1.5020996902307533</v>
      </c>
    </row>
    <row r="501" spans="1:13" ht="32.25" hidden="1" thickBot="1">
      <c r="A501" s="29" t="s">
        <v>259</v>
      </c>
      <c r="B501" s="30" t="s">
        <v>1979</v>
      </c>
      <c r="C501" s="31">
        <f t="shared" si="30"/>
        <v>-37222611.89</v>
      </c>
      <c r="D501" s="31">
        <v>0</v>
      </c>
      <c r="E501" s="31">
        <v>-37222611.89</v>
      </c>
      <c r="F501" s="31">
        <v>0</v>
      </c>
      <c r="G501" s="31">
        <v>0</v>
      </c>
      <c r="H501" s="31">
        <f t="shared" si="31"/>
        <v>-110222639.5</v>
      </c>
      <c r="I501" s="31">
        <v>0</v>
      </c>
      <c r="J501" s="31">
        <v>-110222639.5</v>
      </c>
      <c r="K501" s="31">
        <v>0</v>
      </c>
      <c r="L501" s="31">
        <v>0</v>
      </c>
      <c r="M501" s="32">
        <f t="shared" si="32"/>
        <v>2.9611742406935107</v>
      </c>
    </row>
    <row r="502" spans="1:13" ht="42" hidden="1" thickBot="1">
      <c r="A502" s="29" t="s">
        <v>1525</v>
      </c>
      <c r="B502" s="30" t="s">
        <v>932</v>
      </c>
      <c r="C502" s="31">
        <f t="shared" si="30"/>
        <v>0</v>
      </c>
      <c r="D502" s="31">
        <v>0</v>
      </c>
      <c r="E502" s="31">
        <v>0</v>
      </c>
      <c r="F502" s="31">
        <v>0</v>
      </c>
      <c r="G502" s="31">
        <v>0</v>
      </c>
      <c r="H502" s="31">
        <f t="shared" si="31"/>
        <v>0</v>
      </c>
      <c r="I502" s="31">
        <v>0</v>
      </c>
      <c r="J502" s="31">
        <v>0</v>
      </c>
      <c r="K502" s="31">
        <v>0</v>
      </c>
      <c r="L502" s="31">
        <v>0</v>
      </c>
      <c r="M502" s="32" t="e">
        <f t="shared" si="32"/>
        <v>#DIV/0!</v>
      </c>
    </row>
    <row r="503" spans="1:13" ht="32.25" hidden="1" thickBot="1">
      <c r="A503" s="29" t="s">
        <v>1820</v>
      </c>
      <c r="B503" s="30" t="s">
        <v>2112</v>
      </c>
      <c r="C503" s="31">
        <f t="shared" si="30"/>
        <v>-125801.02</v>
      </c>
      <c r="D503" s="31">
        <v>0</v>
      </c>
      <c r="E503" s="31">
        <v>0</v>
      </c>
      <c r="F503" s="31">
        <v>0</v>
      </c>
      <c r="G503" s="31">
        <v>-125801.02</v>
      </c>
      <c r="H503" s="31">
        <f t="shared" si="31"/>
        <v>-101042965.3</v>
      </c>
      <c r="I503" s="31">
        <v>0</v>
      </c>
      <c r="J503" s="31">
        <v>0</v>
      </c>
      <c r="K503" s="31">
        <v>0</v>
      </c>
      <c r="L503" s="31">
        <v>-101042965.3</v>
      </c>
      <c r="M503" s="32">
        <f t="shared" si="32"/>
        <v>803.1967093748524</v>
      </c>
    </row>
    <row r="504" spans="1:13" ht="32.25" hidden="1" thickBot="1">
      <c r="A504" s="29" t="s">
        <v>1081</v>
      </c>
      <c r="B504" s="30" t="s">
        <v>114</v>
      </c>
      <c r="C504" s="31">
        <f t="shared" si="30"/>
        <v>-28706822.19</v>
      </c>
      <c r="D504" s="31">
        <v>0</v>
      </c>
      <c r="E504" s="31">
        <v>0</v>
      </c>
      <c r="F504" s="31">
        <v>-28706822.19</v>
      </c>
      <c r="G504" s="31">
        <v>0</v>
      </c>
      <c r="H504" s="31">
        <f t="shared" si="31"/>
        <v>-148989413.73</v>
      </c>
      <c r="I504" s="31">
        <v>0</v>
      </c>
      <c r="J504" s="31">
        <v>0</v>
      </c>
      <c r="K504" s="31">
        <v>-148989413.73</v>
      </c>
      <c r="L504" s="31">
        <v>0</v>
      </c>
      <c r="M504" s="32">
        <f t="shared" si="32"/>
        <v>5.190035063578034</v>
      </c>
    </row>
    <row r="505" spans="1:13" ht="42" hidden="1" thickBot="1">
      <c r="A505" s="29" t="s">
        <v>1998</v>
      </c>
      <c r="B505" s="30" t="s">
        <v>2067</v>
      </c>
      <c r="C505" s="31">
        <f t="shared" si="30"/>
        <v>0</v>
      </c>
      <c r="D505" s="31">
        <v>0</v>
      </c>
      <c r="E505" s="31">
        <v>0</v>
      </c>
      <c r="F505" s="31">
        <v>0</v>
      </c>
      <c r="G505" s="31">
        <v>0</v>
      </c>
      <c r="H505" s="31">
        <f t="shared" si="31"/>
        <v>0</v>
      </c>
      <c r="I505" s="31">
        <v>0</v>
      </c>
      <c r="J505" s="31">
        <v>0</v>
      </c>
      <c r="K505" s="31">
        <v>0</v>
      </c>
      <c r="L505" s="31">
        <v>0</v>
      </c>
      <c r="M505" s="32" t="e">
        <f t="shared" si="32"/>
        <v>#DIV/0!</v>
      </c>
    </row>
    <row r="506" spans="1:13" ht="42" hidden="1" thickBot="1">
      <c r="A506" s="29" t="s">
        <v>1888</v>
      </c>
      <c r="B506" s="30" t="s">
        <v>1911</v>
      </c>
      <c r="C506" s="31">
        <f t="shared" si="30"/>
        <v>-1203560.6</v>
      </c>
      <c r="D506" s="31">
        <v>-1203560.6</v>
      </c>
      <c r="E506" s="31">
        <v>0</v>
      </c>
      <c r="F506" s="31">
        <v>0</v>
      </c>
      <c r="G506" s="31">
        <v>0</v>
      </c>
      <c r="H506" s="31">
        <f t="shared" si="31"/>
        <v>-1303673</v>
      </c>
      <c r="I506" s="31">
        <v>-1303673</v>
      </c>
      <c r="J506" s="31">
        <v>0</v>
      </c>
      <c r="K506" s="31">
        <v>0</v>
      </c>
      <c r="L506" s="31">
        <v>0</v>
      </c>
      <c r="M506" s="32">
        <f t="shared" si="32"/>
        <v>1.0831801905113876</v>
      </c>
    </row>
    <row r="507" spans="1:13" ht="42" hidden="1" thickBot="1">
      <c r="A507" s="29" t="s">
        <v>1466</v>
      </c>
      <c r="B507" s="30" t="s">
        <v>1399</v>
      </c>
      <c r="C507" s="31">
        <f t="shared" si="30"/>
        <v>-397958.4</v>
      </c>
      <c r="D507" s="31">
        <v>0</v>
      </c>
      <c r="E507" s="31">
        <v>0</v>
      </c>
      <c r="F507" s="31">
        <v>-397958.4</v>
      </c>
      <c r="G507" s="31">
        <v>0</v>
      </c>
      <c r="H507" s="31">
        <f t="shared" si="31"/>
        <v>-397958.4</v>
      </c>
      <c r="I507" s="31">
        <v>0</v>
      </c>
      <c r="J507" s="31">
        <v>0</v>
      </c>
      <c r="K507" s="31">
        <v>-397958.4</v>
      </c>
      <c r="L507" s="31">
        <v>0</v>
      </c>
      <c r="M507" s="32">
        <f t="shared" si="32"/>
        <v>1</v>
      </c>
    </row>
    <row r="508" spans="1:13" ht="32.25" hidden="1" thickBot="1">
      <c r="A508" s="29" t="s">
        <v>178</v>
      </c>
      <c r="B508" s="30" t="s">
        <v>1554</v>
      </c>
      <c r="C508" s="31">
        <f t="shared" si="30"/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f t="shared" si="31"/>
        <v>0</v>
      </c>
      <c r="I508" s="31">
        <v>0</v>
      </c>
      <c r="J508" s="31">
        <v>0</v>
      </c>
      <c r="K508" s="31">
        <v>0</v>
      </c>
      <c r="L508" s="31">
        <v>0</v>
      </c>
      <c r="M508" s="32" t="e">
        <f t="shared" si="32"/>
        <v>#DIV/0!</v>
      </c>
    </row>
    <row r="509" spans="1:13" ht="32.25" hidden="1" thickBot="1">
      <c r="A509" s="29" t="s">
        <v>893</v>
      </c>
      <c r="B509" s="30" t="s">
        <v>2093</v>
      </c>
      <c r="C509" s="31">
        <f t="shared" si="30"/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f t="shared" si="31"/>
        <v>-70944545.1</v>
      </c>
      <c r="I509" s="31">
        <v>0</v>
      </c>
      <c r="J509" s="31">
        <v>0</v>
      </c>
      <c r="K509" s="31">
        <v>-70944545.1</v>
      </c>
      <c r="L509" s="31">
        <v>0</v>
      </c>
      <c r="M509" s="32" t="e">
        <f t="shared" si="32"/>
        <v>#DIV/0!</v>
      </c>
    </row>
    <row r="510" spans="1:13" ht="42" hidden="1" thickBot="1">
      <c r="A510" s="29" t="s">
        <v>1426</v>
      </c>
      <c r="B510" s="30" t="s">
        <v>1656</v>
      </c>
      <c r="C510" s="31">
        <f t="shared" si="30"/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f t="shared" si="31"/>
        <v>0</v>
      </c>
      <c r="I510" s="31">
        <v>0</v>
      </c>
      <c r="J510" s="31">
        <v>0</v>
      </c>
      <c r="K510" s="31">
        <v>0</v>
      </c>
      <c r="L510" s="31">
        <v>0</v>
      </c>
      <c r="M510" s="32" t="e">
        <f t="shared" si="32"/>
        <v>#DIV/0!</v>
      </c>
    </row>
    <row r="511" spans="1:13" ht="42" hidden="1" thickBot="1">
      <c r="A511" s="29" t="s">
        <v>1886</v>
      </c>
      <c r="B511" s="30" t="s">
        <v>1845</v>
      </c>
      <c r="C511" s="31">
        <f t="shared" si="30"/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f t="shared" si="31"/>
        <v>-12649527.59</v>
      </c>
      <c r="I511" s="31">
        <v>-12649527.59</v>
      </c>
      <c r="J511" s="31">
        <v>0</v>
      </c>
      <c r="K511" s="31">
        <v>0</v>
      </c>
      <c r="L511" s="31">
        <v>0</v>
      </c>
      <c r="M511" s="32" t="e">
        <f t="shared" si="32"/>
        <v>#DIV/0!</v>
      </c>
    </row>
    <row r="512" spans="1:13" ht="42" hidden="1" thickBot="1">
      <c r="A512" s="29" t="s">
        <v>1747</v>
      </c>
      <c r="B512" s="30" t="s">
        <v>898</v>
      </c>
      <c r="C512" s="31">
        <f t="shared" si="30"/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f t="shared" si="31"/>
        <v>-3783761</v>
      </c>
      <c r="I512" s="31">
        <v>0</v>
      </c>
      <c r="J512" s="31">
        <v>-3783761</v>
      </c>
      <c r="K512" s="31">
        <v>0</v>
      </c>
      <c r="L512" s="31">
        <v>0</v>
      </c>
      <c r="M512" s="32" t="e">
        <f t="shared" si="32"/>
        <v>#DIV/0!</v>
      </c>
    </row>
    <row r="513" spans="1:13" ht="32.25" hidden="1" thickBot="1">
      <c r="A513" s="29" t="s">
        <v>1563</v>
      </c>
      <c r="B513" s="30" t="s">
        <v>240</v>
      </c>
      <c r="C513" s="31">
        <f t="shared" si="30"/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f t="shared" si="31"/>
        <v>0</v>
      </c>
      <c r="I513" s="31">
        <v>0</v>
      </c>
      <c r="J513" s="31">
        <v>0</v>
      </c>
      <c r="K513" s="31">
        <v>0</v>
      </c>
      <c r="L513" s="31">
        <v>0</v>
      </c>
      <c r="M513" s="32" t="e">
        <f t="shared" si="32"/>
        <v>#DIV/0!</v>
      </c>
    </row>
    <row r="514" spans="1:13" ht="32.25" hidden="1" thickBot="1">
      <c r="A514" s="29" t="s">
        <v>242</v>
      </c>
      <c r="B514" s="30" t="s">
        <v>1422</v>
      </c>
      <c r="C514" s="31">
        <f t="shared" si="30"/>
        <v>-966688.6</v>
      </c>
      <c r="D514" s="31">
        <v>-966688.6</v>
      </c>
      <c r="E514" s="31">
        <v>0</v>
      </c>
      <c r="F514" s="31">
        <v>0</v>
      </c>
      <c r="G514" s="31">
        <v>0</v>
      </c>
      <c r="H514" s="31">
        <f t="shared" si="31"/>
        <v>-1044625.5</v>
      </c>
      <c r="I514" s="31">
        <v>-1044625.5</v>
      </c>
      <c r="J514" s="31">
        <v>0</v>
      </c>
      <c r="K514" s="31">
        <v>0</v>
      </c>
      <c r="L514" s="31">
        <v>0</v>
      </c>
      <c r="M514" s="32">
        <f t="shared" si="32"/>
        <v>1.080622550012486</v>
      </c>
    </row>
    <row r="515" spans="1:13" ht="32.25" hidden="1" thickBot="1">
      <c r="A515" s="29" t="s">
        <v>2103</v>
      </c>
      <c r="B515" s="30" t="s">
        <v>1916</v>
      </c>
      <c r="C515" s="31">
        <f t="shared" si="30"/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f t="shared" si="31"/>
        <v>-1796</v>
      </c>
      <c r="I515" s="31">
        <v>0</v>
      </c>
      <c r="J515" s="31">
        <v>-1796</v>
      </c>
      <c r="K515" s="31">
        <v>0</v>
      </c>
      <c r="L515" s="31">
        <v>0</v>
      </c>
      <c r="M515" s="32" t="e">
        <f t="shared" si="32"/>
        <v>#DIV/0!</v>
      </c>
    </row>
    <row r="516" spans="1:13" ht="42" hidden="1" thickBot="1">
      <c r="A516" s="29" t="s">
        <v>1900</v>
      </c>
      <c r="B516" s="30" t="s">
        <v>2008</v>
      </c>
      <c r="C516" s="31">
        <f t="shared" si="30"/>
        <v>0</v>
      </c>
      <c r="D516" s="31">
        <v>0</v>
      </c>
      <c r="E516" s="31">
        <v>0</v>
      </c>
      <c r="F516" s="31">
        <v>0</v>
      </c>
      <c r="G516" s="31">
        <v>0</v>
      </c>
      <c r="H516" s="31">
        <f t="shared" si="31"/>
        <v>0</v>
      </c>
      <c r="I516" s="31">
        <v>0</v>
      </c>
      <c r="J516" s="31">
        <v>0</v>
      </c>
      <c r="K516" s="31">
        <v>0</v>
      </c>
      <c r="L516" s="31">
        <v>0</v>
      </c>
      <c r="M516" s="32" t="e">
        <f t="shared" si="32"/>
        <v>#DIV/0!</v>
      </c>
    </row>
    <row r="517" spans="1:13" ht="42" hidden="1" thickBot="1">
      <c r="A517" s="29" t="s">
        <v>1973</v>
      </c>
      <c r="B517" s="30" t="s">
        <v>2124</v>
      </c>
      <c r="C517" s="31">
        <f t="shared" si="30"/>
        <v>-7924945.79</v>
      </c>
      <c r="D517" s="31">
        <v>-7924945.79</v>
      </c>
      <c r="E517" s="31">
        <v>0</v>
      </c>
      <c r="F517" s="31">
        <v>0</v>
      </c>
      <c r="G517" s="31">
        <v>0</v>
      </c>
      <c r="H517" s="31">
        <f t="shared" si="31"/>
        <v>-7924945.79</v>
      </c>
      <c r="I517" s="31">
        <v>-7924945.79</v>
      </c>
      <c r="J517" s="31">
        <v>0</v>
      </c>
      <c r="K517" s="31">
        <v>0</v>
      </c>
      <c r="L517" s="31">
        <v>0</v>
      </c>
      <c r="M517" s="32">
        <f t="shared" si="32"/>
        <v>1</v>
      </c>
    </row>
    <row r="518" spans="1:13" ht="42" hidden="1" thickBot="1">
      <c r="A518" s="29" t="s">
        <v>1903</v>
      </c>
      <c r="B518" s="30" t="s">
        <v>1679</v>
      </c>
      <c r="C518" s="31">
        <f t="shared" si="30"/>
        <v>0</v>
      </c>
      <c r="D518" s="31">
        <v>0</v>
      </c>
      <c r="E518" s="31">
        <v>0</v>
      </c>
      <c r="F518" s="31">
        <v>0</v>
      </c>
      <c r="G518" s="31">
        <v>0</v>
      </c>
      <c r="H518" s="31">
        <f t="shared" si="31"/>
        <v>0</v>
      </c>
      <c r="I518" s="31">
        <v>0</v>
      </c>
      <c r="J518" s="31">
        <v>0</v>
      </c>
      <c r="K518" s="31">
        <v>0</v>
      </c>
      <c r="L518" s="31">
        <v>0</v>
      </c>
      <c r="M518" s="32" t="e">
        <f t="shared" si="32"/>
        <v>#DIV/0!</v>
      </c>
    </row>
    <row r="519" spans="1:13" ht="42" hidden="1" thickBot="1">
      <c r="A519" s="29" t="s">
        <v>1847</v>
      </c>
      <c r="B519" s="30" t="s">
        <v>1861</v>
      </c>
      <c r="C519" s="31">
        <f t="shared" si="30"/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f t="shared" si="31"/>
        <v>-2.72</v>
      </c>
      <c r="I519" s="31">
        <v>-2.72</v>
      </c>
      <c r="J519" s="31">
        <v>0</v>
      </c>
      <c r="K519" s="31">
        <v>0</v>
      </c>
      <c r="L519" s="31">
        <v>0</v>
      </c>
      <c r="M519" s="32" t="e">
        <f t="shared" si="32"/>
        <v>#DIV/0!</v>
      </c>
    </row>
    <row r="520" spans="1:13" ht="42" hidden="1" thickBot="1">
      <c r="A520" s="29" t="s">
        <v>2053</v>
      </c>
      <c r="B520" s="30" t="s">
        <v>5</v>
      </c>
      <c r="C520" s="31">
        <f t="shared" si="30"/>
        <v>-3.1</v>
      </c>
      <c r="D520" s="31">
        <v>0</v>
      </c>
      <c r="E520" s="31">
        <v>-3.1</v>
      </c>
      <c r="F520" s="31">
        <v>0</v>
      </c>
      <c r="G520" s="31">
        <v>0</v>
      </c>
      <c r="H520" s="31">
        <f t="shared" si="31"/>
        <v>-38.4</v>
      </c>
      <c r="I520" s="31">
        <v>0</v>
      </c>
      <c r="J520" s="31">
        <v>-38.4</v>
      </c>
      <c r="K520" s="31">
        <v>0</v>
      </c>
      <c r="L520" s="31">
        <v>0</v>
      </c>
      <c r="M520" s="32">
        <f t="shared" si="32"/>
        <v>12.387096774193548</v>
      </c>
    </row>
    <row r="521" spans="1:13" ht="15" hidden="1" thickBot="1">
      <c r="A521" s="29" t="s">
        <v>993</v>
      </c>
      <c r="B521" s="30" t="s">
        <v>1387</v>
      </c>
      <c r="C521" s="31">
        <f t="shared" si="30"/>
        <v>0</v>
      </c>
      <c r="D521" s="31">
        <v>0</v>
      </c>
      <c r="E521" s="31">
        <v>0</v>
      </c>
      <c r="F521" s="31">
        <v>0</v>
      </c>
      <c r="G521" s="31">
        <v>0</v>
      </c>
      <c r="H521" s="31">
        <f t="shared" si="31"/>
        <v>0</v>
      </c>
      <c r="I521" s="31">
        <v>0</v>
      </c>
      <c r="J521" s="31">
        <v>0</v>
      </c>
      <c r="K521" s="31">
        <v>0</v>
      </c>
      <c r="L521" s="31">
        <v>0</v>
      </c>
      <c r="M521" s="32" t="e">
        <f t="shared" si="32"/>
        <v>#DIV/0!</v>
      </c>
    </row>
    <row r="522" spans="1:13" ht="15" hidden="1" thickBot="1">
      <c r="A522" s="29" t="s">
        <v>1885</v>
      </c>
      <c r="B522" s="30" t="s">
        <v>1798</v>
      </c>
      <c r="C522" s="31">
        <f t="shared" si="30"/>
        <v>0</v>
      </c>
      <c r="D522" s="31">
        <v>0</v>
      </c>
      <c r="E522" s="31">
        <v>0</v>
      </c>
      <c r="F522" s="31">
        <v>0</v>
      </c>
      <c r="G522" s="31">
        <v>0</v>
      </c>
      <c r="H522" s="31">
        <f t="shared" si="31"/>
        <v>0</v>
      </c>
      <c r="I522" s="31">
        <v>0</v>
      </c>
      <c r="J522" s="31">
        <v>0</v>
      </c>
      <c r="K522" s="31">
        <v>0</v>
      </c>
      <c r="L522" s="31">
        <v>0</v>
      </c>
      <c r="M522" s="32" t="e">
        <f t="shared" si="32"/>
        <v>#DIV/0!</v>
      </c>
    </row>
    <row r="523" spans="1:13" ht="32.25" hidden="1" thickBot="1">
      <c r="A523" s="29" t="s">
        <v>2029</v>
      </c>
      <c r="B523" s="30" t="s">
        <v>1600</v>
      </c>
      <c r="C523" s="31">
        <f t="shared" si="30"/>
        <v>-75592513.78</v>
      </c>
      <c r="D523" s="31">
        <v>-75592513.78</v>
      </c>
      <c r="E523" s="31">
        <v>0</v>
      </c>
      <c r="F523" s="31">
        <v>0</v>
      </c>
      <c r="G523" s="31">
        <v>0</v>
      </c>
      <c r="H523" s="31">
        <f t="shared" si="31"/>
        <v>-105788706.2</v>
      </c>
      <c r="I523" s="31">
        <v>-105788706.2</v>
      </c>
      <c r="J523" s="31">
        <v>0</v>
      </c>
      <c r="K523" s="31">
        <v>0</v>
      </c>
      <c r="L523" s="31">
        <v>0</v>
      </c>
      <c r="M523" s="32">
        <f t="shared" si="32"/>
        <v>1.3994600908217079</v>
      </c>
    </row>
    <row r="524" spans="1:13" ht="32.25" hidden="1" thickBot="1">
      <c r="A524" s="29" t="s">
        <v>1869</v>
      </c>
      <c r="B524" s="30" t="s">
        <v>1010</v>
      </c>
      <c r="C524" s="31">
        <f t="shared" si="30"/>
        <v>-37222608.79</v>
      </c>
      <c r="D524" s="31">
        <v>0</v>
      </c>
      <c r="E524" s="31">
        <v>-37222608.79</v>
      </c>
      <c r="F524" s="31">
        <v>0</v>
      </c>
      <c r="G524" s="31">
        <v>0</v>
      </c>
      <c r="H524" s="31">
        <f t="shared" si="31"/>
        <v>-106437044.1</v>
      </c>
      <c r="I524" s="31">
        <v>0</v>
      </c>
      <c r="J524" s="31">
        <v>-106437044.1</v>
      </c>
      <c r="K524" s="31">
        <v>0</v>
      </c>
      <c r="L524" s="31">
        <v>0</v>
      </c>
      <c r="M524" s="32">
        <f t="shared" si="32"/>
        <v>2.859472980534205</v>
      </c>
    </row>
    <row r="525" spans="1:13" ht="32.25" hidden="1" thickBot="1">
      <c r="A525" s="29" t="s">
        <v>1639</v>
      </c>
      <c r="B525" s="30" t="s">
        <v>1805</v>
      </c>
      <c r="C525" s="31">
        <f t="shared" si="30"/>
        <v>-125801.02</v>
      </c>
      <c r="D525" s="31">
        <v>0</v>
      </c>
      <c r="E525" s="31">
        <v>0</v>
      </c>
      <c r="F525" s="31">
        <v>0</v>
      </c>
      <c r="G525" s="31">
        <v>-125801.02</v>
      </c>
      <c r="H525" s="31">
        <f t="shared" si="31"/>
        <v>-101042965.3</v>
      </c>
      <c r="I525" s="31">
        <v>0</v>
      </c>
      <c r="J525" s="31">
        <v>0</v>
      </c>
      <c r="K525" s="31">
        <v>0</v>
      </c>
      <c r="L525" s="31">
        <v>-101042965.3</v>
      </c>
      <c r="M525" s="32">
        <f t="shared" si="32"/>
        <v>803.1967093748524</v>
      </c>
    </row>
    <row r="526" spans="1:13" ht="32.25" hidden="1" thickBot="1">
      <c r="A526" s="29" t="s">
        <v>1552</v>
      </c>
      <c r="B526" s="30" t="s">
        <v>58</v>
      </c>
      <c r="C526" s="31">
        <f t="shared" si="30"/>
        <v>-28308863.79</v>
      </c>
      <c r="D526" s="31">
        <v>0</v>
      </c>
      <c r="E526" s="31">
        <v>0</v>
      </c>
      <c r="F526" s="31">
        <v>-28308863.79</v>
      </c>
      <c r="G526" s="31">
        <v>0</v>
      </c>
      <c r="H526" s="31">
        <f t="shared" si="31"/>
        <v>-77646910.23</v>
      </c>
      <c r="I526" s="31">
        <v>0</v>
      </c>
      <c r="J526" s="31">
        <v>0</v>
      </c>
      <c r="K526" s="31">
        <v>-77646910.23</v>
      </c>
      <c r="L526" s="31">
        <v>0</v>
      </c>
      <c r="M526" s="32">
        <f t="shared" si="32"/>
        <v>2.7428479929819183</v>
      </c>
    </row>
    <row r="527" spans="1:13" ht="32.25" hidden="1" thickBot="1">
      <c r="A527" s="29" t="s">
        <v>118</v>
      </c>
      <c r="B527" s="30" t="s">
        <v>32</v>
      </c>
      <c r="C527" s="31">
        <f t="shared" si="30"/>
        <v>0</v>
      </c>
      <c r="D527" s="31">
        <v>0</v>
      </c>
      <c r="E527" s="31">
        <v>0</v>
      </c>
      <c r="F527" s="31">
        <v>0</v>
      </c>
      <c r="G527" s="31">
        <v>0</v>
      </c>
      <c r="H527" s="31">
        <f t="shared" si="31"/>
        <v>0</v>
      </c>
      <c r="I527" s="31">
        <v>0</v>
      </c>
      <c r="J527" s="31">
        <v>0</v>
      </c>
      <c r="K527" s="31">
        <v>0</v>
      </c>
      <c r="L527" s="31">
        <v>0</v>
      </c>
      <c r="M527" s="32" t="e">
        <f t="shared" si="32"/>
        <v>#DIV/0!</v>
      </c>
    </row>
    <row r="528" spans="1:13" s="18" customFormat="1" ht="15" thickBot="1">
      <c r="A528" s="99" t="s">
        <v>1240</v>
      </c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1"/>
    </row>
    <row r="529" spans="1:13" s="38" customFormat="1" ht="13.5">
      <c r="A529" s="33" t="s">
        <v>1815</v>
      </c>
      <c r="B529" s="34" t="s">
        <v>1241</v>
      </c>
      <c r="C529" s="94">
        <f aca="true" t="shared" si="33" ref="C529:H529">C531+C707+C737+C837+C949+C1105+C1228+C1283+C1358</f>
        <v>35847100</v>
      </c>
      <c r="D529" s="94">
        <f t="shared" si="33"/>
        <v>10293691120.25</v>
      </c>
      <c r="E529" s="94">
        <f t="shared" si="33"/>
        <v>2910209669.7900004</v>
      </c>
      <c r="F529" s="94">
        <f t="shared" si="33"/>
        <v>3655132757.08</v>
      </c>
      <c r="G529" s="94">
        <f t="shared" si="33"/>
        <v>2797393517.6200004</v>
      </c>
      <c r="H529" s="94">
        <f t="shared" si="33"/>
        <v>8572013.26</v>
      </c>
      <c r="I529" s="95">
        <v>4133576487.48</v>
      </c>
      <c r="J529" s="95">
        <v>2942397315.58</v>
      </c>
      <c r="K529" s="95">
        <v>273136499.22</v>
      </c>
      <c r="L529" s="95">
        <v>358906613.15</v>
      </c>
      <c r="M529" s="93">
        <f>H529/C529</f>
        <v>0.23912710540043686</v>
      </c>
    </row>
    <row r="530" spans="1:13" s="38" customFormat="1" ht="13.5">
      <c r="A530" s="39" t="s">
        <v>1242</v>
      </c>
      <c r="B530" s="34"/>
      <c r="C530" s="35"/>
      <c r="D530" s="35"/>
      <c r="E530" s="35"/>
      <c r="F530" s="35"/>
      <c r="G530" s="35"/>
      <c r="H530" s="35"/>
      <c r="I530" s="37"/>
      <c r="J530" s="37"/>
      <c r="K530" s="37"/>
      <c r="L530" s="37"/>
      <c r="M530" s="43"/>
    </row>
    <row r="531" spans="1:13" s="38" customFormat="1" ht="13.5">
      <c r="A531" s="40" t="s">
        <v>1898</v>
      </c>
      <c r="B531" s="34" t="s">
        <v>194</v>
      </c>
      <c r="C531" s="35">
        <f>C532+C563+C620+C644+C653</f>
        <v>8899400</v>
      </c>
      <c r="D531" s="35">
        <f aca="true" t="shared" si="34" ref="D531:L531">D532+D563+D620+D644+D653</f>
        <v>1975401650.3200002</v>
      </c>
      <c r="E531" s="35">
        <f t="shared" si="34"/>
        <v>1509871440.88</v>
      </c>
      <c r="F531" s="35">
        <f t="shared" si="34"/>
        <v>1017135854.2900001</v>
      </c>
      <c r="G531" s="35">
        <f t="shared" si="34"/>
        <v>1123980507.75</v>
      </c>
      <c r="H531" s="35">
        <f t="shared" si="34"/>
        <v>4114411.24</v>
      </c>
      <c r="I531" s="35">
        <f t="shared" si="34"/>
        <v>344181828.36</v>
      </c>
      <c r="J531" s="35">
        <f t="shared" si="34"/>
        <v>203984323.26999998</v>
      </c>
      <c r="K531" s="35">
        <f t="shared" si="34"/>
        <v>122109717.33</v>
      </c>
      <c r="L531" s="35">
        <f t="shared" si="34"/>
        <v>182039637.98000002</v>
      </c>
      <c r="M531" s="93">
        <f>H531/C531</f>
        <v>0.4623245657010585</v>
      </c>
    </row>
    <row r="532" spans="1:13" s="16" customFormat="1" ht="21">
      <c r="A532" s="39" t="s">
        <v>191</v>
      </c>
      <c r="B532" s="41" t="s">
        <v>195</v>
      </c>
      <c r="C532" s="42">
        <v>1251000</v>
      </c>
      <c r="D532" s="42">
        <v>30156888.93</v>
      </c>
      <c r="E532" s="42">
        <v>70319045.56</v>
      </c>
      <c r="F532" s="42">
        <v>85339532.18</v>
      </c>
      <c r="G532" s="42">
        <v>190272008.51</v>
      </c>
      <c r="H532" s="42">
        <v>572589.79</v>
      </c>
      <c r="I532" s="44">
        <v>4210977.83</v>
      </c>
      <c r="J532" s="44">
        <v>10157069.19</v>
      </c>
      <c r="K532" s="44">
        <v>12004227.42</v>
      </c>
      <c r="L532" s="44">
        <v>31865867.43</v>
      </c>
      <c r="M532" s="43">
        <f aca="true" t="shared" si="35" ref="M532:M594">H532/C532</f>
        <v>0.4577056674660272</v>
      </c>
    </row>
    <row r="533" spans="1:13" s="16" customFormat="1" ht="41.25" hidden="1">
      <c r="A533" s="39" t="s">
        <v>2012</v>
      </c>
      <c r="B533" s="41" t="s">
        <v>196</v>
      </c>
      <c r="C533" s="42">
        <f aca="true" t="shared" si="36" ref="C533:C594">SUM(D533:G533)</f>
        <v>375953375.18</v>
      </c>
      <c r="D533" s="42">
        <v>30156888.93</v>
      </c>
      <c r="E533" s="42">
        <v>70314045.56</v>
      </c>
      <c r="F533" s="42">
        <v>85213232.18</v>
      </c>
      <c r="G533" s="42">
        <v>190269208.51</v>
      </c>
      <c r="H533" s="42">
        <f aca="true" t="shared" si="37" ref="H533:H594">SUM(I533:L533)</f>
        <v>58232898.79</v>
      </c>
      <c r="I533" s="44">
        <v>4210977.83</v>
      </c>
      <c r="J533" s="44">
        <v>10157069.19</v>
      </c>
      <c r="K533" s="44">
        <v>12000227.42</v>
      </c>
      <c r="L533" s="44">
        <v>31864624.35</v>
      </c>
      <c r="M533" s="43">
        <f t="shared" si="35"/>
        <v>0.154893938010582</v>
      </c>
    </row>
    <row r="534" spans="1:13" s="16" customFormat="1" ht="13.5" hidden="1">
      <c r="A534" s="39" t="s">
        <v>101</v>
      </c>
      <c r="B534" s="41" t="s">
        <v>197</v>
      </c>
      <c r="C534" s="42">
        <f t="shared" si="36"/>
        <v>375953375.18</v>
      </c>
      <c r="D534" s="42">
        <v>30156888.93</v>
      </c>
      <c r="E534" s="42">
        <v>70314045.56</v>
      </c>
      <c r="F534" s="42">
        <v>85213232.18</v>
      </c>
      <c r="G534" s="42">
        <v>190269208.51</v>
      </c>
      <c r="H534" s="42">
        <f t="shared" si="37"/>
        <v>58232898.79</v>
      </c>
      <c r="I534" s="44">
        <v>4210977.83</v>
      </c>
      <c r="J534" s="44">
        <v>10157069.19</v>
      </c>
      <c r="K534" s="44">
        <v>12000227.42</v>
      </c>
      <c r="L534" s="44">
        <v>31864624.35</v>
      </c>
      <c r="M534" s="43">
        <f t="shared" si="35"/>
        <v>0.154893938010582</v>
      </c>
    </row>
    <row r="535" spans="1:13" s="16" customFormat="1" ht="13.5" hidden="1">
      <c r="A535" s="39" t="s">
        <v>897</v>
      </c>
      <c r="B535" s="41" t="s">
        <v>198</v>
      </c>
      <c r="C535" s="42">
        <f t="shared" si="36"/>
        <v>289451800.95</v>
      </c>
      <c r="D535" s="42">
        <v>24423863.52</v>
      </c>
      <c r="E535" s="42">
        <v>54454029.93</v>
      </c>
      <c r="F535" s="42">
        <v>64799063.93</v>
      </c>
      <c r="G535" s="42">
        <v>145774843.57</v>
      </c>
      <c r="H535" s="42">
        <f t="shared" si="37"/>
        <v>46579315.16</v>
      </c>
      <c r="I535" s="44">
        <v>3394178.91</v>
      </c>
      <c r="J535" s="44">
        <v>8009141.56</v>
      </c>
      <c r="K535" s="44">
        <v>9627297.2</v>
      </c>
      <c r="L535" s="44">
        <v>25548697.49</v>
      </c>
      <c r="M535" s="43">
        <f t="shared" si="35"/>
        <v>0.16092252667671647</v>
      </c>
    </row>
    <row r="536" spans="1:13" s="16" customFormat="1" ht="21" hidden="1">
      <c r="A536" s="39" t="s">
        <v>2040</v>
      </c>
      <c r="B536" s="41" t="s">
        <v>199</v>
      </c>
      <c r="C536" s="42">
        <f t="shared" si="36"/>
        <v>5894020.46</v>
      </c>
      <c r="D536" s="42">
        <v>403500</v>
      </c>
      <c r="E536" s="42">
        <v>2076747.96</v>
      </c>
      <c r="F536" s="42">
        <v>2344389.5</v>
      </c>
      <c r="G536" s="42">
        <v>1069383</v>
      </c>
      <c r="H536" s="42">
        <f t="shared" si="37"/>
        <v>526288.7999999999</v>
      </c>
      <c r="I536" s="44">
        <v>5100</v>
      </c>
      <c r="J536" s="44">
        <v>311227.1</v>
      </c>
      <c r="K536" s="44">
        <v>140552</v>
      </c>
      <c r="L536" s="44">
        <v>69409.7</v>
      </c>
      <c r="M536" s="43">
        <f t="shared" si="35"/>
        <v>0.08929198728977604</v>
      </c>
    </row>
    <row r="537" spans="1:13" s="16" customFormat="1" ht="30.75" hidden="1">
      <c r="A537" s="39" t="s">
        <v>2038</v>
      </c>
      <c r="B537" s="41" t="s">
        <v>200</v>
      </c>
      <c r="C537" s="42">
        <f t="shared" si="36"/>
        <v>80607553.77</v>
      </c>
      <c r="D537" s="42">
        <v>5329525.41</v>
      </c>
      <c r="E537" s="42">
        <v>13783267.67</v>
      </c>
      <c r="F537" s="42">
        <v>18069778.75</v>
      </c>
      <c r="G537" s="42">
        <v>43424981.94</v>
      </c>
      <c r="H537" s="42">
        <f t="shared" si="37"/>
        <v>11127294.83</v>
      </c>
      <c r="I537" s="44">
        <v>811698.92</v>
      </c>
      <c r="J537" s="44">
        <v>1836700.53</v>
      </c>
      <c r="K537" s="44">
        <v>2232378.22</v>
      </c>
      <c r="L537" s="44">
        <v>6246517.16</v>
      </c>
      <c r="M537" s="43">
        <f t="shared" si="35"/>
        <v>0.13804282985376098</v>
      </c>
    </row>
    <row r="538" spans="1:13" s="16" customFormat="1" ht="21" hidden="1">
      <c r="A538" s="39" t="s">
        <v>42</v>
      </c>
      <c r="B538" s="41" t="s">
        <v>201</v>
      </c>
      <c r="C538" s="42">
        <f t="shared" si="36"/>
        <v>134100</v>
      </c>
      <c r="D538" s="42">
        <v>0</v>
      </c>
      <c r="E538" s="42">
        <v>5000</v>
      </c>
      <c r="F538" s="42">
        <v>126300</v>
      </c>
      <c r="G538" s="42">
        <v>2800</v>
      </c>
      <c r="H538" s="42">
        <f t="shared" si="37"/>
        <v>5243.08</v>
      </c>
      <c r="I538" s="44">
        <v>0</v>
      </c>
      <c r="J538" s="44">
        <v>0</v>
      </c>
      <c r="K538" s="44">
        <v>4000</v>
      </c>
      <c r="L538" s="44">
        <v>1243.08</v>
      </c>
      <c r="M538" s="43">
        <f t="shared" si="35"/>
        <v>0.03909828486204325</v>
      </c>
    </row>
    <row r="539" spans="1:13" s="16" customFormat="1" ht="21" hidden="1">
      <c r="A539" s="39" t="s">
        <v>2034</v>
      </c>
      <c r="B539" s="41" t="s">
        <v>202</v>
      </c>
      <c r="C539" s="42">
        <f t="shared" si="36"/>
        <v>134100</v>
      </c>
      <c r="D539" s="42">
        <v>0</v>
      </c>
      <c r="E539" s="42">
        <v>5000</v>
      </c>
      <c r="F539" s="42">
        <v>126300</v>
      </c>
      <c r="G539" s="42">
        <v>2800</v>
      </c>
      <c r="H539" s="42">
        <f t="shared" si="37"/>
        <v>5243.08</v>
      </c>
      <c r="I539" s="44">
        <v>0</v>
      </c>
      <c r="J539" s="44">
        <v>0</v>
      </c>
      <c r="K539" s="44">
        <v>4000</v>
      </c>
      <c r="L539" s="44">
        <v>1243.08</v>
      </c>
      <c r="M539" s="43">
        <f t="shared" si="35"/>
        <v>0.03909828486204325</v>
      </c>
    </row>
    <row r="540" spans="1:13" s="16" customFormat="1" ht="21" hidden="1">
      <c r="A540" s="39" t="s">
        <v>1748</v>
      </c>
      <c r="B540" s="41" t="s">
        <v>203</v>
      </c>
      <c r="C540" s="42">
        <f t="shared" si="36"/>
        <v>134100</v>
      </c>
      <c r="D540" s="42">
        <v>0</v>
      </c>
      <c r="E540" s="42">
        <v>5000</v>
      </c>
      <c r="F540" s="42">
        <v>126300</v>
      </c>
      <c r="G540" s="42">
        <v>2800</v>
      </c>
      <c r="H540" s="42">
        <f t="shared" si="37"/>
        <v>5243.08</v>
      </c>
      <c r="I540" s="44">
        <v>0</v>
      </c>
      <c r="J540" s="44">
        <v>0</v>
      </c>
      <c r="K540" s="44">
        <v>4000</v>
      </c>
      <c r="L540" s="44">
        <v>1243.08</v>
      </c>
      <c r="M540" s="43">
        <f t="shared" si="35"/>
        <v>0.03909828486204325</v>
      </c>
    </row>
    <row r="541" spans="1:13" s="16" customFormat="1" ht="30.75" hidden="1">
      <c r="A541" s="39" t="s">
        <v>2101</v>
      </c>
      <c r="B541" s="41" t="s">
        <v>204</v>
      </c>
      <c r="C541" s="42">
        <f t="shared" si="36"/>
        <v>210822549.63</v>
      </c>
      <c r="D541" s="42">
        <v>118472424.88</v>
      </c>
      <c r="E541" s="42">
        <v>62187077.73</v>
      </c>
      <c r="F541" s="42">
        <v>27481997.89</v>
      </c>
      <c r="G541" s="42">
        <v>2681049.13</v>
      </c>
      <c r="H541" s="42">
        <f t="shared" si="37"/>
        <v>27894329.130000003</v>
      </c>
      <c r="I541" s="44">
        <v>15532476.74</v>
      </c>
      <c r="J541" s="44">
        <v>8718638.21</v>
      </c>
      <c r="K541" s="44">
        <v>3023774.93</v>
      </c>
      <c r="L541" s="44">
        <v>619439.25</v>
      </c>
      <c r="M541" s="43">
        <f t="shared" si="35"/>
        <v>0.13231188589150164</v>
      </c>
    </row>
    <row r="542" spans="1:13" s="16" customFormat="1" ht="41.25" hidden="1">
      <c r="A542" s="39" t="s">
        <v>2012</v>
      </c>
      <c r="B542" s="41" t="s">
        <v>205</v>
      </c>
      <c r="C542" s="42">
        <f t="shared" si="36"/>
        <v>179584068.88</v>
      </c>
      <c r="D542" s="42">
        <v>95573220.8</v>
      </c>
      <c r="E542" s="42">
        <v>56442644.17</v>
      </c>
      <c r="F542" s="42">
        <v>24969954.78</v>
      </c>
      <c r="G542" s="42">
        <v>2598249.13</v>
      </c>
      <c r="H542" s="42">
        <f t="shared" si="37"/>
        <v>26622059.9</v>
      </c>
      <c r="I542" s="44">
        <v>15079356.79</v>
      </c>
      <c r="J542" s="44">
        <v>8086855.95</v>
      </c>
      <c r="K542" s="44">
        <v>2836807.91</v>
      </c>
      <c r="L542" s="44">
        <v>619039.25</v>
      </c>
      <c r="M542" s="43">
        <f t="shared" si="35"/>
        <v>0.1482428818214891</v>
      </c>
    </row>
    <row r="543" spans="1:13" s="16" customFormat="1" ht="13.5" hidden="1">
      <c r="A543" s="39" t="s">
        <v>1931</v>
      </c>
      <c r="B543" s="41" t="s">
        <v>206</v>
      </c>
      <c r="C543" s="42">
        <f t="shared" si="36"/>
        <v>6500</v>
      </c>
      <c r="D543" s="42">
        <v>6500</v>
      </c>
      <c r="E543" s="42">
        <v>0</v>
      </c>
      <c r="F543" s="42">
        <v>0</v>
      </c>
      <c r="G543" s="42">
        <v>0</v>
      </c>
      <c r="H543" s="42">
        <f t="shared" si="37"/>
        <v>0</v>
      </c>
      <c r="I543" s="44">
        <v>0</v>
      </c>
      <c r="J543" s="44">
        <v>0</v>
      </c>
      <c r="K543" s="44">
        <v>0</v>
      </c>
      <c r="L543" s="44">
        <v>0</v>
      </c>
      <c r="M543" s="43">
        <f t="shared" si="35"/>
        <v>0</v>
      </c>
    </row>
    <row r="544" spans="1:13" s="16" customFormat="1" ht="21" hidden="1">
      <c r="A544" s="39" t="s">
        <v>40</v>
      </c>
      <c r="B544" s="41" t="s">
        <v>207</v>
      </c>
      <c r="C544" s="42">
        <f t="shared" si="36"/>
        <v>6500</v>
      </c>
      <c r="D544" s="42">
        <v>6500</v>
      </c>
      <c r="E544" s="42">
        <v>0</v>
      </c>
      <c r="F544" s="42">
        <v>0</v>
      </c>
      <c r="G544" s="42">
        <v>0</v>
      </c>
      <c r="H544" s="42">
        <f t="shared" si="37"/>
        <v>0</v>
      </c>
      <c r="I544" s="44">
        <v>0</v>
      </c>
      <c r="J544" s="44">
        <v>0</v>
      </c>
      <c r="K544" s="44">
        <v>0</v>
      </c>
      <c r="L544" s="44">
        <v>0</v>
      </c>
      <c r="M544" s="43">
        <f t="shared" si="35"/>
        <v>0</v>
      </c>
    </row>
    <row r="545" spans="1:13" s="16" customFormat="1" ht="13.5" hidden="1">
      <c r="A545" s="39" t="s">
        <v>101</v>
      </c>
      <c r="B545" s="41" t="s">
        <v>208</v>
      </c>
      <c r="C545" s="42">
        <f t="shared" si="36"/>
        <v>179577568.88</v>
      </c>
      <c r="D545" s="42">
        <v>95566720.8</v>
      </c>
      <c r="E545" s="42">
        <v>56442644.17</v>
      </c>
      <c r="F545" s="42">
        <v>24969954.78</v>
      </c>
      <c r="G545" s="42">
        <v>2598249.13</v>
      </c>
      <c r="H545" s="42">
        <f t="shared" si="37"/>
        <v>26622059.9</v>
      </c>
      <c r="I545" s="44">
        <v>15079356.79</v>
      </c>
      <c r="J545" s="44">
        <v>8086855.95</v>
      </c>
      <c r="K545" s="44">
        <v>2836807.91</v>
      </c>
      <c r="L545" s="44">
        <v>619039.25</v>
      </c>
      <c r="M545" s="43">
        <f t="shared" si="35"/>
        <v>0.14824824762935615</v>
      </c>
    </row>
    <row r="546" spans="1:13" s="16" customFormat="1" ht="13.5" hidden="1">
      <c r="A546" s="39" t="s">
        <v>897</v>
      </c>
      <c r="B546" s="41" t="s">
        <v>209</v>
      </c>
      <c r="C546" s="42">
        <f t="shared" si="36"/>
        <v>129581137.88000001</v>
      </c>
      <c r="D546" s="42">
        <v>67998944.23</v>
      </c>
      <c r="E546" s="42">
        <v>41063751.97</v>
      </c>
      <c r="F546" s="42">
        <v>18590762.98</v>
      </c>
      <c r="G546" s="42">
        <v>1927678.7</v>
      </c>
      <c r="H546" s="42">
        <f t="shared" si="37"/>
        <v>20272726.53</v>
      </c>
      <c r="I546" s="44">
        <v>11257926.78</v>
      </c>
      <c r="J546" s="44">
        <v>6328549.51</v>
      </c>
      <c r="K546" s="44">
        <v>2199485.53</v>
      </c>
      <c r="L546" s="44">
        <v>486764.71</v>
      </c>
      <c r="M546" s="43">
        <f t="shared" si="35"/>
        <v>0.15644812865259583</v>
      </c>
    </row>
    <row r="547" spans="1:13" s="16" customFormat="1" ht="21" hidden="1">
      <c r="A547" s="39" t="s">
        <v>2040</v>
      </c>
      <c r="B547" s="41" t="s">
        <v>210</v>
      </c>
      <c r="C547" s="42">
        <f t="shared" si="36"/>
        <v>6078240.2</v>
      </c>
      <c r="D547" s="42">
        <v>3715551.8</v>
      </c>
      <c r="E547" s="42">
        <v>1651060</v>
      </c>
      <c r="F547" s="42">
        <v>711628.4</v>
      </c>
      <c r="G547" s="42">
        <v>0</v>
      </c>
      <c r="H547" s="42">
        <f t="shared" si="37"/>
        <v>577577.58</v>
      </c>
      <c r="I547" s="44">
        <v>432007.18</v>
      </c>
      <c r="J547" s="44">
        <v>91105.4</v>
      </c>
      <c r="K547" s="44">
        <v>54465</v>
      </c>
      <c r="L547" s="44">
        <v>0</v>
      </c>
      <c r="M547" s="43">
        <f t="shared" si="35"/>
        <v>0.09502381626839952</v>
      </c>
    </row>
    <row r="548" spans="1:13" s="16" customFormat="1" ht="30.75" hidden="1">
      <c r="A548" s="39" t="s">
        <v>2120</v>
      </c>
      <c r="B548" s="41" t="s">
        <v>211</v>
      </c>
      <c r="C548" s="42">
        <f t="shared" si="36"/>
        <v>7089600</v>
      </c>
      <c r="D548" s="42">
        <v>4816000</v>
      </c>
      <c r="E548" s="42">
        <v>2029600</v>
      </c>
      <c r="F548" s="42">
        <v>156000</v>
      </c>
      <c r="G548" s="42">
        <v>88000</v>
      </c>
      <c r="H548" s="42">
        <f t="shared" si="37"/>
        <v>261906.28999999998</v>
      </c>
      <c r="I548" s="44">
        <v>104875.3</v>
      </c>
      <c r="J548" s="44">
        <v>154231.19</v>
      </c>
      <c r="K548" s="44">
        <v>2799.8</v>
      </c>
      <c r="L548" s="44">
        <v>0</v>
      </c>
      <c r="M548" s="43">
        <f t="shared" si="35"/>
        <v>0.036942322556984875</v>
      </c>
    </row>
    <row r="549" spans="1:13" s="16" customFormat="1" ht="30.75" hidden="1">
      <c r="A549" s="39" t="s">
        <v>2038</v>
      </c>
      <c r="B549" s="41" t="s">
        <v>212</v>
      </c>
      <c r="C549" s="42">
        <f t="shared" si="36"/>
        <v>36828590.8</v>
      </c>
      <c r="D549" s="42">
        <v>19036224.77</v>
      </c>
      <c r="E549" s="42">
        <v>11698232.2</v>
      </c>
      <c r="F549" s="42">
        <v>5511563.4</v>
      </c>
      <c r="G549" s="42">
        <v>582570.43</v>
      </c>
      <c r="H549" s="42">
        <f t="shared" si="37"/>
        <v>5509849.5</v>
      </c>
      <c r="I549" s="44">
        <v>3284547.53</v>
      </c>
      <c r="J549" s="44">
        <v>1512969.85</v>
      </c>
      <c r="K549" s="44">
        <v>580057.58</v>
      </c>
      <c r="L549" s="44">
        <v>132274.54</v>
      </c>
      <c r="M549" s="43">
        <f t="shared" si="35"/>
        <v>0.14960793721165136</v>
      </c>
    </row>
    <row r="550" spans="1:13" s="16" customFormat="1" ht="21" hidden="1">
      <c r="A550" s="39" t="s">
        <v>42</v>
      </c>
      <c r="B550" s="41" t="s">
        <v>213</v>
      </c>
      <c r="C550" s="42">
        <f t="shared" si="36"/>
        <v>30989512.240000002</v>
      </c>
      <c r="D550" s="42">
        <v>22875588.05</v>
      </c>
      <c r="E550" s="42">
        <v>5547387.3</v>
      </c>
      <c r="F550" s="42">
        <v>2495036.89</v>
      </c>
      <c r="G550" s="42">
        <v>71500</v>
      </c>
      <c r="H550" s="42">
        <f t="shared" si="37"/>
        <v>1249625.21</v>
      </c>
      <c r="I550" s="44">
        <v>451334.62</v>
      </c>
      <c r="J550" s="44">
        <v>611657.45</v>
      </c>
      <c r="K550" s="44">
        <v>186633.14</v>
      </c>
      <c r="L550" s="44">
        <v>0</v>
      </c>
      <c r="M550" s="43">
        <f t="shared" si="35"/>
        <v>0.04032413289767867</v>
      </c>
    </row>
    <row r="551" spans="1:13" s="16" customFormat="1" ht="21" hidden="1">
      <c r="A551" s="39" t="s">
        <v>2034</v>
      </c>
      <c r="B551" s="41" t="s">
        <v>214</v>
      </c>
      <c r="C551" s="42">
        <f t="shared" si="36"/>
        <v>30989512.240000002</v>
      </c>
      <c r="D551" s="42">
        <v>22875588.05</v>
      </c>
      <c r="E551" s="42">
        <v>5547387.3</v>
      </c>
      <c r="F551" s="42">
        <v>2495036.89</v>
      </c>
      <c r="G551" s="42">
        <v>71500</v>
      </c>
      <c r="H551" s="42">
        <f t="shared" si="37"/>
        <v>1249625.21</v>
      </c>
      <c r="I551" s="44">
        <v>451334.62</v>
      </c>
      <c r="J551" s="44">
        <v>611657.45</v>
      </c>
      <c r="K551" s="44">
        <v>186633.14</v>
      </c>
      <c r="L551" s="44">
        <v>0</v>
      </c>
      <c r="M551" s="43">
        <f t="shared" si="35"/>
        <v>0.04032413289767867</v>
      </c>
    </row>
    <row r="552" spans="1:13" s="16" customFormat="1" ht="21" hidden="1">
      <c r="A552" s="39" t="s">
        <v>35</v>
      </c>
      <c r="B552" s="41" t="s">
        <v>215</v>
      </c>
      <c r="C552" s="42">
        <f t="shared" si="36"/>
        <v>1435642.33</v>
      </c>
      <c r="D552" s="42">
        <v>279600</v>
      </c>
      <c r="E552" s="42">
        <v>718842.33</v>
      </c>
      <c r="F552" s="42">
        <v>437200</v>
      </c>
      <c r="G552" s="42">
        <v>0</v>
      </c>
      <c r="H552" s="42">
        <f t="shared" si="37"/>
        <v>213843.81</v>
      </c>
      <c r="I552" s="44">
        <v>44942.32</v>
      </c>
      <c r="J552" s="44">
        <v>125424.78</v>
      </c>
      <c r="K552" s="44">
        <v>43476.71</v>
      </c>
      <c r="L552" s="44">
        <v>0</v>
      </c>
      <c r="M552" s="43">
        <f t="shared" si="35"/>
        <v>0.14895340262083243</v>
      </c>
    </row>
    <row r="553" spans="1:13" s="16" customFormat="1" ht="21" hidden="1">
      <c r="A553" s="39" t="s">
        <v>1748</v>
      </c>
      <c r="B553" s="41" t="s">
        <v>216</v>
      </c>
      <c r="C553" s="42">
        <f t="shared" si="36"/>
        <v>29553869.91</v>
      </c>
      <c r="D553" s="42">
        <v>22595988.05</v>
      </c>
      <c r="E553" s="42">
        <v>4828544.97</v>
      </c>
      <c r="F553" s="42">
        <v>2057836.89</v>
      </c>
      <c r="G553" s="42">
        <v>71500</v>
      </c>
      <c r="H553" s="42">
        <f t="shared" si="37"/>
        <v>1035781.3999999999</v>
      </c>
      <c r="I553" s="44">
        <v>406392.3</v>
      </c>
      <c r="J553" s="44">
        <v>486232.67</v>
      </c>
      <c r="K553" s="44">
        <v>143156.43</v>
      </c>
      <c r="L553" s="44">
        <v>0</v>
      </c>
      <c r="M553" s="43">
        <f t="shared" si="35"/>
        <v>0.03504723419146971</v>
      </c>
    </row>
    <row r="554" spans="1:13" s="16" customFormat="1" ht="13.5" hidden="1">
      <c r="A554" s="39" t="s">
        <v>1908</v>
      </c>
      <c r="B554" s="41" t="s">
        <v>217</v>
      </c>
      <c r="C554" s="42">
        <f t="shared" si="36"/>
        <v>157800</v>
      </c>
      <c r="D554" s="42">
        <v>0</v>
      </c>
      <c r="E554" s="42">
        <v>157800</v>
      </c>
      <c r="F554" s="42">
        <v>0</v>
      </c>
      <c r="G554" s="42">
        <v>0</v>
      </c>
      <c r="H554" s="42">
        <f t="shared" si="37"/>
        <v>15299</v>
      </c>
      <c r="I554" s="44">
        <v>0</v>
      </c>
      <c r="J554" s="44">
        <v>15299</v>
      </c>
      <c r="K554" s="44">
        <v>0</v>
      </c>
      <c r="L554" s="44">
        <v>0</v>
      </c>
      <c r="M554" s="43">
        <f t="shared" si="35"/>
        <v>0.09695183776932827</v>
      </c>
    </row>
    <row r="555" spans="1:13" s="16" customFormat="1" ht="13.5" hidden="1">
      <c r="A555" s="39" t="s">
        <v>137</v>
      </c>
      <c r="B555" s="41" t="s">
        <v>218</v>
      </c>
      <c r="C555" s="42">
        <f t="shared" si="36"/>
        <v>90000</v>
      </c>
      <c r="D555" s="42">
        <v>0</v>
      </c>
      <c r="E555" s="42">
        <v>90000</v>
      </c>
      <c r="F555" s="42">
        <v>0</v>
      </c>
      <c r="G555" s="42">
        <v>0</v>
      </c>
      <c r="H555" s="42">
        <f t="shared" si="37"/>
        <v>3000</v>
      </c>
      <c r="I555" s="44">
        <v>0</v>
      </c>
      <c r="J555" s="44">
        <v>3000</v>
      </c>
      <c r="K555" s="44">
        <v>0</v>
      </c>
      <c r="L555" s="44">
        <v>0</v>
      </c>
      <c r="M555" s="43">
        <f t="shared" si="35"/>
        <v>0.03333333333333333</v>
      </c>
    </row>
    <row r="556" spans="1:13" s="16" customFormat="1" ht="13.5" hidden="1">
      <c r="A556" s="39" t="s">
        <v>881</v>
      </c>
      <c r="B556" s="41" t="s">
        <v>219</v>
      </c>
      <c r="C556" s="42">
        <f t="shared" si="36"/>
        <v>10000</v>
      </c>
      <c r="D556" s="42">
        <v>0</v>
      </c>
      <c r="E556" s="42">
        <v>10000</v>
      </c>
      <c r="F556" s="42">
        <v>0</v>
      </c>
      <c r="G556" s="42">
        <v>0</v>
      </c>
      <c r="H556" s="42">
        <f t="shared" si="37"/>
        <v>10000</v>
      </c>
      <c r="I556" s="44">
        <v>0</v>
      </c>
      <c r="J556" s="44">
        <v>10000</v>
      </c>
      <c r="K556" s="44">
        <v>0</v>
      </c>
      <c r="L556" s="44">
        <v>0</v>
      </c>
      <c r="M556" s="43">
        <f t="shared" si="35"/>
        <v>1</v>
      </c>
    </row>
    <row r="557" spans="1:13" s="16" customFormat="1" ht="13.5" hidden="1">
      <c r="A557" s="39" t="s">
        <v>1654</v>
      </c>
      <c r="B557" s="41" t="s">
        <v>220</v>
      </c>
      <c r="C557" s="42">
        <f t="shared" si="36"/>
        <v>57800</v>
      </c>
      <c r="D557" s="42">
        <v>0</v>
      </c>
      <c r="E557" s="42">
        <v>57800</v>
      </c>
      <c r="F557" s="42">
        <v>0</v>
      </c>
      <c r="G557" s="42">
        <v>0</v>
      </c>
      <c r="H557" s="42">
        <f t="shared" si="37"/>
        <v>2299</v>
      </c>
      <c r="I557" s="44">
        <v>0</v>
      </c>
      <c r="J557" s="44">
        <v>2299</v>
      </c>
      <c r="K557" s="44">
        <v>0</v>
      </c>
      <c r="L557" s="44">
        <v>0</v>
      </c>
      <c r="M557" s="43">
        <f t="shared" si="35"/>
        <v>0.039775086505190314</v>
      </c>
    </row>
    <row r="558" spans="1:13" s="16" customFormat="1" ht="13.5" hidden="1">
      <c r="A558" s="39" t="s">
        <v>1853</v>
      </c>
      <c r="B558" s="41" t="s">
        <v>221</v>
      </c>
      <c r="C558" s="42">
        <f t="shared" si="36"/>
        <v>91168.51000000001</v>
      </c>
      <c r="D558" s="42">
        <v>23616.03</v>
      </c>
      <c r="E558" s="42">
        <v>39246.26</v>
      </c>
      <c r="F558" s="42">
        <v>17006.22</v>
      </c>
      <c r="G558" s="42">
        <v>11300</v>
      </c>
      <c r="H558" s="42">
        <f t="shared" si="37"/>
        <v>7345.02</v>
      </c>
      <c r="I558" s="44">
        <v>1785.33</v>
      </c>
      <c r="J558" s="44">
        <v>4825.81</v>
      </c>
      <c r="K558" s="44">
        <v>333.88</v>
      </c>
      <c r="L558" s="44">
        <v>400</v>
      </c>
      <c r="M558" s="43">
        <f t="shared" si="35"/>
        <v>0.08056531800289377</v>
      </c>
    </row>
    <row r="559" spans="1:13" s="16" customFormat="1" ht="13.5" hidden="1">
      <c r="A559" s="39" t="s">
        <v>1734</v>
      </c>
      <c r="B559" s="41" t="s">
        <v>222</v>
      </c>
      <c r="C559" s="42">
        <f t="shared" si="36"/>
        <v>91168.51000000001</v>
      </c>
      <c r="D559" s="42">
        <v>23616.03</v>
      </c>
      <c r="E559" s="42">
        <v>39246.26</v>
      </c>
      <c r="F559" s="42">
        <v>17006.22</v>
      </c>
      <c r="G559" s="42">
        <v>11300</v>
      </c>
      <c r="H559" s="42">
        <f t="shared" si="37"/>
        <v>7345.02</v>
      </c>
      <c r="I559" s="44">
        <v>1785.33</v>
      </c>
      <c r="J559" s="44">
        <v>4825.81</v>
      </c>
      <c r="K559" s="44">
        <v>333.88</v>
      </c>
      <c r="L559" s="44">
        <v>400</v>
      </c>
      <c r="M559" s="43">
        <f t="shared" si="35"/>
        <v>0.08056531800289377</v>
      </c>
    </row>
    <row r="560" spans="1:13" s="16" customFormat="1" ht="13.5" hidden="1">
      <c r="A560" s="39" t="s">
        <v>1436</v>
      </c>
      <c r="B560" s="41" t="s">
        <v>223</v>
      </c>
      <c r="C560" s="42">
        <f t="shared" si="36"/>
        <v>500</v>
      </c>
      <c r="D560" s="42">
        <v>0</v>
      </c>
      <c r="E560" s="42">
        <v>500</v>
      </c>
      <c r="F560" s="42">
        <v>0</v>
      </c>
      <c r="G560" s="42">
        <v>0</v>
      </c>
      <c r="H560" s="42">
        <f t="shared" si="37"/>
        <v>0</v>
      </c>
      <c r="I560" s="44">
        <v>0</v>
      </c>
      <c r="J560" s="44">
        <v>0</v>
      </c>
      <c r="K560" s="44">
        <v>0</v>
      </c>
      <c r="L560" s="44">
        <v>0</v>
      </c>
      <c r="M560" s="43">
        <f t="shared" si="35"/>
        <v>0</v>
      </c>
    </row>
    <row r="561" spans="1:13" s="16" customFormat="1" ht="13.5" hidden="1">
      <c r="A561" s="39" t="s">
        <v>1472</v>
      </c>
      <c r="B561" s="41" t="s">
        <v>224</v>
      </c>
      <c r="C561" s="42">
        <f t="shared" si="36"/>
        <v>48272.259999999995</v>
      </c>
      <c r="D561" s="42">
        <v>12596</v>
      </c>
      <c r="E561" s="42">
        <v>25046.26</v>
      </c>
      <c r="F561" s="42">
        <v>10630</v>
      </c>
      <c r="G561" s="42">
        <v>0</v>
      </c>
      <c r="H561" s="42">
        <f t="shared" si="37"/>
        <v>2362.8900000000003</v>
      </c>
      <c r="I561" s="44">
        <v>1471.89</v>
      </c>
      <c r="J561" s="44">
        <v>891</v>
      </c>
      <c r="K561" s="44">
        <v>0</v>
      </c>
      <c r="L561" s="44">
        <v>0</v>
      </c>
      <c r="M561" s="43">
        <f t="shared" si="35"/>
        <v>0.048949230883327206</v>
      </c>
    </row>
    <row r="562" spans="1:13" s="16" customFormat="1" ht="13.5" hidden="1">
      <c r="A562" s="39" t="s">
        <v>1989</v>
      </c>
      <c r="B562" s="41" t="s">
        <v>225</v>
      </c>
      <c r="C562" s="42">
        <f t="shared" si="36"/>
        <v>42396.25</v>
      </c>
      <c r="D562" s="42">
        <v>11020.03</v>
      </c>
      <c r="E562" s="42">
        <v>13700</v>
      </c>
      <c r="F562" s="42">
        <v>6376.22</v>
      </c>
      <c r="G562" s="42">
        <v>11300</v>
      </c>
      <c r="H562" s="42">
        <f t="shared" si="37"/>
        <v>4982.13</v>
      </c>
      <c r="I562" s="44">
        <v>313.44</v>
      </c>
      <c r="J562" s="44">
        <v>3934.81</v>
      </c>
      <c r="K562" s="44">
        <v>333.88</v>
      </c>
      <c r="L562" s="44">
        <v>400</v>
      </c>
      <c r="M562" s="43">
        <f t="shared" si="35"/>
        <v>0.11751345932718106</v>
      </c>
    </row>
    <row r="563" spans="1:13" s="16" customFormat="1" ht="30.75">
      <c r="A563" s="39" t="s">
        <v>2074</v>
      </c>
      <c r="B563" s="41" t="s">
        <v>226</v>
      </c>
      <c r="C563" s="42">
        <v>7009400</v>
      </c>
      <c r="D563" s="42">
        <v>1188015548.76</v>
      </c>
      <c r="E563" s="42">
        <v>1040369228.93</v>
      </c>
      <c r="F563" s="42">
        <v>813270430.21</v>
      </c>
      <c r="G563" s="42">
        <v>829131128.95</v>
      </c>
      <c r="H563" s="42">
        <v>3104429.45</v>
      </c>
      <c r="I563" s="44">
        <v>229570417.42</v>
      </c>
      <c r="J563" s="44">
        <v>151413604.07</v>
      </c>
      <c r="K563" s="44">
        <v>101239457.82</v>
      </c>
      <c r="L563" s="44">
        <v>145714474.8</v>
      </c>
      <c r="M563" s="43">
        <f t="shared" si="35"/>
        <v>0.4428951764773019</v>
      </c>
    </row>
    <row r="564" spans="1:13" s="16" customFormat="1" ht="41.25" hidden="1">
      <c r="A564" s="39" t="s">
        <v>2012</v>
      </c>
      <c r="B564" s="41" t="s">
        <v>227</v>
      </c>
      <c r="C564" s="42">
        <f t="shared" si="36"/>
        <v>3186586946.52</v>
      </c>
      <c r="D564" s="42">
        <v>1013325531.41</v>
      </c>
      <c r="E564" s="42">
        <v>862518718.46</v>
      </c>
      <c r="F564" s="42">
        <v>655988300.36</v>
      </c>
      <c r="G564" s="42">
        <v>654754396.29</v>
      </c>
      <c r="H564" s="42">
        <f t="shared" si="37"/>
        <v>540859320.77</v>
      </c>
      <c r="I564" s="44">
        <v>218263922.92</v>
      </c>
      <c r="J564" s="44">
        <v>126923533.57</v>
      </c>
      <c r="K564" s="44">
        <v>81966924.22</v>
      </c>
      <c r="L564" s="44">
        <v>113704940.06</v>
      </c>
      <c r="M564" s="43">
        <f t="shared" si="35"/>
        <v>0.1697299743729448</v>
      </c>
    </row>
    <row r="565" spans="1:13" s="16" customFormat="1" ht="13.5" hidden="1">
      <c r="A565" s="39" t="s">
        <v>1931</v>
      </c>
      <c r="B565" s="41" t="s">
        <v>228</v>
      </c>
      <c r="C565" s="42">
        <f t="shared" si="36"/>
        <v>8675980</v>
      </c>
      <c r="D565" s="42">
        <v>0</v>
      </c>
      <c r="E565" s="42">
        <v>8675800</v>
      </c>
      <c r="F565" s="42">
        <v>180</v>
      </c>
      <c r="G565" s="42">
        <v>0</v>
      </c>
      <c r="H565" s="42">
        <f t="shared" si="37"/>
        <v>670452.79</v>
      </c>
      <c r="I565" s="44">
        <v>0</v>
      </c>
      <c r="J565" s="44">
        <v>670272.79</v>
      </c>
      <c r="K565" s="44">
        <v>180</v>
      </c>
      <c r="L565" s="44">
        <v>0</v>
      </c>
      <c r="M565" s="43">
        <f t="shared" si="35"/>
        <v>0.07727689436812903</v>
      </c>
    </row>
    <row r="566" spans="1:13" s="16" customFormat="1" ht="13.5" hidden="1">
      <c r="A566" s="39" t="s">
        <v>2121</v>
      </c>
      <c r="B566" s="41" t="s">
        <v>229</v>
      </c>
      <c r="C566" s="42">
        <f t="shared" si="36"/>
        <v>5868100</v>
      </c>
      <c r="D566" s="42">
        <v>0</v>
      </c>
      <c r="E566" s="42">
        <v>5868100</v>
      </c>
      <c r="F566" s="42">
        <v>0</v>
      </c>
      <c r="G566" s="42">
        <v>0</v>
      </c>
      <c r="H566" s="42">
        <f t="shared" si="37"/>
        <v>565807.44</v>
      </c>
      <c r="I566" s="44">
        <v>0</v>
      </c>
      <c r="J566" s="44">
        <v>565807.44</v>
      </c>
      <c r="K566" s="44">
        <v>0</v>
      </c>
      <c r="L566" s="44">
        <v>0</v>
      </c>
      <c r="M566" s="43">
        <f t="shared" si="35"/>
        <v>0.09642089262282509</v>
      </c>
    </row>
    <row r="567" spans="1:13" s="16" customFormat="1" ht="21" hidden="1">
      <c r="A567" s="39" t="s">
        <v>40</v>
      </c>
      <c r="B567" s="41" t="s">
        <v>230</v>
      </c>
      <c r="C567" s="42">
        <f t="shared" si="36"/>
        <v>1035680</v>
      </c>
      <c r="D567" s="42">
        <v>0</v>
      </c>
      <c r="E567" s="42">
        <v>1035500</v>
      </c>
      <c r="F567" s="42">
        <v>180</v>
      </c>
      <c r="G567" s="42">
        <v>0</v>
      </c>
      <c r="H567" s="42">
        <f t="shared" si="37"/>
        <v>180</v>
      </c>
      <c r="I567" s="44">
        <v>0</v>
      </c>
      <c r="J567" s="44">
        <v>0</v>
      </c>
      <c r="K567" s="44">
        <v>180</v>
      </c>
      <c r="L567" s="44">
        <v>0</v>
      </c>
      <c r="M567" s="43">
        <f t="shared" si="35"/>
        <v>0.000173798856789742</v>
      </c>
    </row>
    <row r="568" spans="1:13" s="16" customFormat="1" ht="21" hidden="1">
      <c r="A568" s="39" t="s">
        <v>2123</v>
      </c>
      <c r="B568" s="41" t="s">
        <v>231</v>
      </c>
      <c r="C568" s="42">
        <f t="shared" si="36"/>
        <v>1772200</v>
      </c>
      <c r="D568" s="42">
        <v>0</v>
      </c>
      <c r="E568" s="42">
        <v>1772200</v>
      </c>
      <c r="F568" s="42">
        <v>0</v>
      </c>
      <c r="G568" s="42">
        <v>0</v>
      </c>
      <c r="H568" s="42">
        <f t="shared" si="37"/>
        <v>104465.35</v>
      </c>
      <c r="I568" s="44">
        <v>0</v>
      </c>
      <c r="J568" s="44">
        <v>104465.35</v>
      </c>
      <c r="K568" s="44">
        <v>0</v>
      </c>
      <c r="L568" s="44">
        <v>0</v>
      </c>
      <c r="M568" s="43">
        <f t="shared" si="35"/>
        <v>0.05894670466087349</v>
      </c>
    </row>
    <row r="569" spans="1:13" s="16" customFormat="1" ht="13.5" hidden="1">
      <c r="A569" s="39" t="s">
        <v>101</v>
      </c>
      <c r="B569" s="41" t="s">
        <v>232</v>
      </c>
      <c r="C569" s="42">
        <f t="shared" si="36"/>
        <v>3177910966.52</v>
      </c>
      <c r="D569" s="42">
        <v>1013325531.41</v>
      </c>
      <c r="E569" s="42">
        <v>853842918.46</v>
      </c>
      <c r="F569" s="42">
        <v>655988120.36</v>
      </c>
      <c r="G569" s="42">
        <v>654754396.29</v>
      </c>
      <c r="H569" s="42">
        <f t="shared" si="37"/>
        <v>540188867.98</v>
      </c>
      <c r="I569" s="44">
        <v>218263922.92</v>
      </c>
      <c r="J569" s="44">
        <v>126253260.78</v>
      </c>
      <c r="K569" s="44">
        <v>81966744.22</v>
      </c>
      <c r="L569" s="44">
        <v>113704940.06</v>
      </c>
      <c r="M569" s="43">
        <f t="shared" si="35"/>
        <v>0.16998237951629547</v>
      </c>
    </row>
    <row r="570" spans="1:13" s="16" customFormat="1" ht="13.5" hidden="1">
      <c r="A570" s="39" t="s">
        <v>897</v>
      </c>
      <c r="B570" s="41" t="s">
        <v>233</v>
      </c>
      <c r="C570" s="42">
        <f t="shared" si="36"/>
        <v>2427553308.09</v>
      </c>
      <c r="D570" s="42">
        <v>784098342.18</v>
      </c>
      <c r="E570" s="42">
        <v>649612873.78</v>
      </c>
      <c r="F570" s="42">
        <v>493340310.58</v>
      </c>
      <c r="G570" s="42">
        <v>500501781.55</v>
      </c>
      <c r="H570" s="42">
        <f t="shared" si="37"/>
        <v>428199322.32</v>
      </c>
      <c r="I570" s="44">
        <v>174722669.16</v>
      </c>
      <c r="J570" s="44">
        <v>98721966.31</v>
      </c>
      <c r="K570" s="44">
        <v>64581613.52</v>
      </c>
      <c r="L570" s="44">
        <v>90173073.33</v>
      </c>
      <c r="M570" s="43">
        <f t="shared" si="35"/>
        <v>0.17639131585411297</v>
      </c>
    </row>
    <row r="571" spans="1:13" s="16" customFormat="1" ht="21" hidden="1">
      <c r="A571" s="39" t="s">
        <v>2040</v>
      </c>
      <c r="B571" s="41" t="s">
        <v>234</v>
      </c>
      <c r="C571" s="42">
        <f t="shared" si="36"/>
        <v>38877363.69</v>
      </c>
      <c r="D571" s="42">
        <v>6181400</v>
      </c>
      <c r="E571" s="42">
        <v>17080728.82</v>
      </c>
      <c r="F571" s="42">
        <v>13134773.11</v>
      </c>
      <c r="G571" s="42">
        <v>2480461.76</v>
      </c>
      <c r="H571" s="42">
        <f t="shared" si="37"/>
        <v>3628094.37</v>
      </c>
      <c r="I571" s="44">
        <v>772667.57</v>
      </c>
      <c r="J571" s="44">
        <v>1498916.91</v>
      </c>
      <c r="K571" s="44">
        <v>1225876.89</v>
      </c>
      <c r="L571" s="44">
        <v>130633</v>
      </c>
      <c r="M571" s="43">
        <f t="shared" si="35"/>
        <v>0.09332151220256778</v>
      </c>
    </row>
    <row r="572" spans="1:13" s="16" customFormat="1" ht="30.75" hidden="1">
      <c r="A572" s="39" t="s">
        <v>2038</v>
      </c>
      <c r="B572" s="41" t="s">
        <v>235</v>
      </c>
      <c r="C572" s="42">
        <f t="shared" si="36"/>
        <v>711480294.74</v>
      </c>
      <c r="D572" s="42">
        <v>223045789.23</v>
      </c>
      <c r="E572" s="42">
        <v>187149315.86</v>
      </c>
      <c r="F572" s="42">
        <v>149513036.67</v>
      </c>
      <c r="G572" s="42">
        <v>151772152.98</v>
      </c>
      <c r="H572" s="42">
        <f t="shared" si="37"/>
        <v>108361451.29</v>
      </c>
      <c r="I572" s="44">
        <v>42768586.19</v>
      </c>
      <c r="J572" s="44">
        <v>26032377.56</v>
      </c>
      <c r="K572" s="44">
        <v>16159253.81</v>
      </c>
      <c r="L572" s="44">
        <v>23401233.73</v>
      </c>
      <c r="M572" s="43">
        <f t="shared" si="35"/>
        <v>0.15230421993570334</v>
      </c>
    </row>
    <row r="573" spans="1:13" s="16" customFormat="1" ht="21" hidden="1">
      <c r="A573" s="39" t="s">
        <v>42</v>
      </c>
      <c r="B573" s="41" t="s">
        <v>236</v>
      </c>
      <c r="C573" s="42">
        <f t="shared" si="36"/>
        <v>617649215.25</v>
      </c>
      <c r="D573" s="42">
        <v>169517052.33</v>
      </c>
      <c r="E573" s="42">
        <v>172771803.37</v>
      </c>
      <c r="F573" s="42">
        <v>126448928.26</v>
      </c>
      <c r="G573" s="42">
        <v>148911431.29</v>
      </c>
      <c r="H573" s="42">
        <f t="shared" si="37"/>
        <v>76195445.94</v>
      </c>
      <c r="I573" s="44">
        <v>10341773.89</v>
      </c>
      <c r="J573" s="44">
        <v>22787678.78</v>
      </c>
      <c r="K573" s="44">
        <v>16344475.51</v>
      </c>
      <c r="L573" s="44">
        <v>26721517.76</v>
      </c>
      <c r="M573" s="43">
        <f t="shared" si="35"/>
        <v>0.12336362462495656</v>
      </c>
    </row>
    <row r="574" spans="1:13" s="16" customFormat="1" ht="21" hidden="1">
      <c r="A574" s="39" t="s">
        <v>2034</v>
      </c>
      <c r="B574" s="41" t="s">
        <v>237</v>
      </c>
      <c r="C574" s="42">
        <f t="shared" si="36"/>
        <v>617649215.25</v>
      </c>
      <c r="D574" s="42">
        <v>169517052.33</v>
      </c>
      <c r="E574" s="42">
        <v>172771803.37</v>
      </c>
      <c r="F574" s="42">
        <v>126448928.26</v>
      </c>
      <c r="G574" s="42">
        <v>148911431.29</v>
      </c>
      <c r="H574" s="42">
        <f t="shared" si="37"/>
        <v>76195445.94</v>
      </c>
      <c r="I574" s="44">
        <v>10341773.89</v>
      </c>
      <c r="J574" s="44">
        <v>22787678.78</v>
      </c>
      <c r="K574" s="44">
        <v>16344475.51</v>
      </c>
      <c r="L574" s="44">
        <v>26721517.76</v>
      </c>
      <c r="M574" s="43">
        <f t="shared" si="35"/>
        <v>0.12336362462495656</v>
      </c>
    </row>
    <row r="575" spans="1:13" s="16" customFormat="1" ht="21" hidden="1">
      <c r="A575" s="39" t="s">
        <v>35</v>
      </c>
      <c r="B575" s="41" t="s">
        <v>238</v>
      </c>
      <c r="C575" s="42">
        <f t="shared" si="36"/>
        <v>51720948.64</v>
      </c>
      <c r="D575" s="42">
        <v>8333189.64</v>
      </c>
      <c r="E575" s="42">
        <v>13742580.22</v>
      </c>
      <c r="F575" s="42">
        <v>19494082.14</v>
      </c>
      <c r="G575" s="42">
        <v>10151096.64</v>
      </c>
      <c r="H575" s="42">
        <f t="shared" si="37"/>
        <v>7634652.8100000005</v>
      </c>
      <c r="I575" s="44">
        <v>531300.96</v>
      </c>
      <c r="J575" s="44">
        <v>1826734.6</v>
      </c>
      <c r="K575" s="44">
        <v>3114213.52</v>
      </c>
      <c r="L575" s="44">
        <v>2162403.73</v>
      </c>
      <c r="M575" s="43">
        <f t="shared" si="35"/>
        <v>0.14761238938482085</v>
      </c>
    </row>
    <row r="576" spans="1:13" s="16" customFormat="1" ht="21" hidden="1">
      <c r="A576" s="39" t="s">
        <v>946</v>
      </c>
      <c r="B576" s="41" t="s">
        <v>1266</v>
      </c>
      <c r="C576" s="42">
        <f t="shared" si="36"/>
        <v>2996765</v>
      </c>
      <c r="D576" s="42">
        <v>0</v>
      </c>
      <c r="E576" s="42">
        <v>2996765</v>
      </c>
      <c r="F576" s="42">
        <v>0</v>
      </c>
      <c r="G576" s="42">
        <v>0</v>
      </c>
      <c r="H576" s="42">
        <f t="shared" si="37"/>
        <v>0</v>
      </c>
      <c r="I576" s="44">
        <v>0</v>
      </c>
      <c r="J576" s="44">
        <v>0</v>
      </c>
      <c r="K576" s="44">
        <v>0</v>
      </c>
      <c r="L576" s="44">
        <v>0</v>
      </c>
      <c r="M576" s="43">
        <f t="shared" si="35"/>
        <v>0</v>
      </c>
    </row>
    <row r="577" spans="1:13" s="16" customFormat="1" ht="21" hidden="1">
      <c r="A577" s="39" t="s">
        <v>1748</v>
      </c>
      <c r="B577" s="41" t="s">
        <v>1267</v>
      </c>
      <c r="C577" s="42">
        <f t="shared" si="36"/>
        <v>562931501.61</v>
      </c>
      <c r="D577" s="42">
        <v>161183862.69</v>
      </c>
      <c r="E577" s="42">
        <v>156032458.15</v>
      </c>
      <c r="F577" s="42">
        <v>106954846.12</v>
      </c>
      <c r="G577" s="42">
        <v>138760334.65</v>
      </c>
      <c r="H577" s="42">
        <f t="shared" si="37"/>
        <v>68560793.13</v>
      </c>
      <c r="I577" s="44">
        <v>9810472.93</v>
      </c>
      <c r="J577" s="44">
        <v>20960944.18</v>
      </c>
      <c r="K577" s="44">
        <v>13230261.99</v>
      </c>
      <c r="L577" s="44">
        <v>24559114.03</v>
      </c>
      <c r="M577" s="43">
        <f t="shared" si="35"/>
        <v>0.12179242578167004</v>
      </c>
    </row>
    <row r="578" spans="1:13" s="16" customFormat="1" ht="13.5" hidden="1">
      <c r="A578" s="39" t="s">
        <v>1908</v>
      </c>
      <c r="B578" s="41" t="s">
        <v>1268</v>
      </c>
      <c r="C578" s="42">
        <f t="shared" si="36"/>
        <v>1451477.2100000002</v>
      </c>
      <c r="D578" s="42">
        <v>824766.85</v>
      </c>
      <c r="E578" s="42">
        <v>567079</v>
      </c>
      <c r="F578" s="42">
        <v>24631.36</v>
      </c>
      <c r="G578" s="42">
        <v>35000</v>
      </c>
      <c r="H578" s="42">
        <f t="shared" si="37"/>
        <v>571487.56</v>
      </c>
      <c r="I578" s="44">
        <v>94282.34</v>
      </c>
      <c r="J578" s="44">
        <v>427078.7</v>
      </c>
      <c r="K578" s="44">
        <v>24631.36</v>
      </c>
      <c r="L578" s="44">
        <v>25495.16</v>
      </c>
      <c r="M578" s="43">
        <f t="shared" si="35"/>
        <v>0.3937282349751809</v>
      </c>
    </row>
    <row r="579" spans="1:13" s="16" customFormat="1" ht="21" hidden="1">
      <c r="A579" s="39" t="s">
        <v>1732</v>
      </c>
      <c r="B579" s="41" t="s">
        <v>1269</v>
      </c>
      <c r="C579" s="42">
        <f t="shared" si="36"/>
        <v>609477.21</v>
      </c>
      <c r="D579" s="42">
        <v>137766.85</v>
      </c>
      <c r="E579" s="42">
        <v>417079</v>
      </c>
      <c r="F579" s="42">
        <v>24631.36</v>
      </c>
      <c r="G579" s="42">
        <v>30000</v>
      </c>
      <c r="H579" s="42">
        <f t="shared" si="37"/>
        <v>561487.56</v>
      </c>
      <c r="I579" s="44">
        <v>94282.34</v>
      </c>
      <c r="J579" s="44">
        <v>417078.7</v>
      </c>
      <c r="K579" s="44">
        <v>24631.36</v>
      </c>
      <c r="L579" s="44">
        <v>25495.16</v>
      </c>
      <c r="M579" s="43">
        <f t="shared" si="35"/>
        <v>0.9212609606846499</v>
      </c>
    </row>
    <row r="580" spans="1:13" s="16" customFormat="1" ht="21" hidden="1">
      <c r="A580" s="39" t="s">
        <v>1462</v>
      </c>
      <c r="B580" s="41" t="s">
        <v>1270</v>
      </c>
      <c r="C580" s="42">
        <f t="shared" si="36"/>
        <v>609477.21</v>
      </c>
      <c r="D580" s="42">
        <v>137766.85</v>
      </c>
      <c r="E580" s="42">
        <v>417079</v>
      </c>
      <c r="F580" s="42">
        <v>24631.36</v>
      </c>
      <c r="G580" s="42">
        <v>30000</v>
      </c>
      <c r="H580" s="42">
        <f t="shared" si="37"/>
        <v>561487.56</v>
      </c>
      <c r="I580" s="44">
        <v>94282.34</v>
      </c>
      <c r="J580" s="44">
        <v>417078.7</v>
      </c>
      <c r="K580" s="44">
        <v>24631.36</v>
      </c>
      <c r="L580" s="44">
        <v>25495.16</v>
      </c>
      <c r="M580" s="43">
        <f t="shared" si="35"/>
        <v>0.9212609606846499</v>
      </c>
    </row>
    <row r="581" spans="1:13" s="16" customFormat="1" ht="13.5" hidden="1">
      <c r="A581" s="39" t="s">
        <v>881</v>
      </c>
      <c r="B581" s="41" t="s">
        <v>1271</v>
      </c>
      <c r="C581" s="42">
        <f t="shared" si="36"/>
        <v>652000</v>
      </c>
      <c r="D581" s="42">
        <v>522000</v>
      </c>
      <c r="E581" s="42">
        <v>130000</v>
      </c>
      <c r="F581" s="42">
        <v>0</v>
      </c>
      <c r="G581" s="42">
        <v>0</v>
      </c>
      <c r="H581" s="42">
        <f t="shared" si="37"/>
        <v>10000</v>
      </c>
      <c r="I581" s="44">
        <v>0</v>
      </c>
      <c r="J581" s="44">
        <v>10000</v>
      </c>
      <c r="K581" s="44">
        <v>0</v>
      </c>
      <c r="L581" s="44">
        <v>0</v>
      </c>
      <c r="M581" s="43">
        <f t="shared" si="35"/>
        <v>0.015337423312883436</v>
      </c>
    </row>
    <row r="582" spans="1:13" s="16" customFormat="1" ht="13.5" hidden="1">
      <c r="A582" s="39" t="s">
        <v>1654</v>
      </c>
      <c r="B582" s="41" t="s">
        <v>1272</v>
      </c>
      <c r="C582" s="42">
        <f t="shared" si="36"/>
        <v>190000</v>
      </c>
      <c r="D582" s="42">
        <v>165000</v>
      </c>
      <c r="E582" s="42">
        <v>20000</v>
      </c>
      <c r="F582" s="42">
        <v>0</v>
      </c>
      <c r="G582" s="42">
        <v>5000</v>
      </c>
      <c r="H582" s="42">
        <f t="shared" si="37"/>
        <v>0</v>
      </c>
      <c r="I582" s="44">
        <v>0</v>
      </c>
      <c r="J582" s="44">
        <v>0</v>
      </c>
      <c r="K582" s="44">
        <v>0</v>
      </c>
      <c r="L582" s="44">
        <v>0</v>
      </c>
      <c r="M582" s="43">
        <f t="shared" si="35"/>
        <v>0</v>
      </c>
    </row>
    <row r="583" spans="1:13" s="16" customFormat="1" ht="21" hidden="1">
      <c r="A583" s="39" t="s">
        <v>1602</v>
      </c>
      <c r="B583" s="41" t="s">
        <v>1273</v>
      </c>
      <c r="C583" s="42">
        <f t="shared" si="36"/>
        <v>19800000</v>
      </c>
      <c r="D583" s="42">
        <v>0</v>
      </c>
      <c r="E583" s="42">
        <v>0</v>
      </c>
      <c r="F583" s="42">
        <v>19800000</v>
      </c>
      <c r="G583" s="42">
        <v>0</v>
      </c>
      <c r="H583" s="42">
        <f t="shared" si="37"/>
        <v>0</v>
      </c>
      <c r="I583" s="44">
        <v>0</v>
      </c>
      <c r="J583" s="44">
        <v>0</v>
      </c>
      <c r="K583" s="44">
        <v>0</v>
      </c>
      <c r="L583" s="44">
        <v>0</v>
      </c>
      <c r="M583" s="43">
        <f t="shared" si="35"/>
        <v>0</v>
      </c>
    </row>
    <row r="584" spans="1:13" s="16" customFormat="1" ht="13.5" hidden="1">
      <c r="A584" s="39" t="s">
        <v>1729</v>
      </c>
      <c r="B584" s="41" t="s">
        <v>1274</v>
      </c>
      <c r="C584" s="42">
        <f t="shared" si="36"/>
        <v>19800000</v>
      </c>
      <c r="D584" s="42">
        <v>0</v>
      </c>
      <c r="E584" s="42">
        <v>0</v>
      </c>
      <c r="F584" s="42">
        <v>19800000</v>
      </c>
      <c r="G584" s="42">
        <v>0</v>
      </c>
      <c r="H584" s="42">
        <f t="shared" si="37"/>
        <v>0</v>
      </c>
      <c r="I584" s="44">
        <v>0</v>
      </c>
      <c r="J584" s="44">
        <v>0</v>
      </c>
      <c r="K584" s="44">
        <v>0</v>
      </c>
      <c r="L584" s="44">
        <v>0</v>
      </c>
      <c r="M584" s="43">
        <f t="shared" si="35"/>
        <v>0</v>
      </c>
    </row>
    <row r="585" spans="1:13" s="16" customFormat="1" ht="21" hidden="1">
      <c r="A585" s="39" t="s">
        <v>109</v>
      </c>
      <c r="B585" s="41" t="s">
        <v>1275</v>
      </c>
      <c r="C585" s="42">
        <f t="shared" si="36"/>
        <v>19000000</v>
      </c>
      <c r="D585" s="42">
        <v>0</v>
      </c>
      <c r="E585" s="42">
        <v>0</v>
      </c>
      <c r="F585" s="42">
        <v>19000000</v>
      </c>
      <c r="G585" s="42">
        <v>0</v>
      </c>
      <c r="H585" s="42">
        <f t="shared" si="37"/>
        <v>0</v>
      </c>
      <c r="I585" s="44">
        <v>0</v>
      </c>
      <c r="J585" s="44">
        <v>0</v>
      </c>
      <c r="K585" s="44">
        <v>0</v>
      </c>
      <c r="L585" s="44">
        <v>0</v>
      </c>
      <c r="M585" s="43">
        <f t="shared" si="35"/>
        <v>0</v>
      </c>
    </row>
    <row r="586" spans="1:13" s="16" customFormat="1" ht="21" hidden="1">
      <c r="A586" s="39" t="s">
        <v>250</v>
      </c>
      <c r="B586" s="41" t="s">
        <v>1276</v>
      </c>
      <c r="C586" s="42">
        <f t="shared" si="36"/>
        <v>800000</v>
      </c>
      <c r="D586" s="42">
        <v>0</v>
      </c>
      <c r="E586" s="42">
        <v>0</v>
      </c>
      <c r="F586" s="42">
        <v>800000</v>
      </c>
      <c r="G586" s="42">
        <v>0</v>
      </c>
      <c r="H586" s="42">
        <f t="shared" si="37"/>
        <v>0</v>
      </c>
      <c r="I586" s="44">
        <v>0</v>
      </c>
      <c r="J586" s="44">
        <v>0</v>
      </c>
      <c r="K586" s="44">
        <v>0</v>
      </c>
      <c r="L586" s="44">
        <v>0</v>
      </c>
      <c r="M586" s="43">
        <f t="shared" si="35"/>
        <v>0</v>
      </c>
    </row>
    <row r="587" spans="1:13" s="16" customFormat="1" ht="13.5" hidden="1">
      <c r="A587" s="39" t="s">
        <v>1474</v>
      </c>
      <c r="B587" s="41" t="s">
        <v>1277</v>
      </c>
      <c r="C587" s="42">
        <f t="shared" si="36"/>
        <v>18227590.08</v>
      </c>
      <c r="D587" s="42">
        <v>0</v>
      </c>
      <c r="E587" s="42">
        <v>187056.54</v>
      </c>
      <c r="F587" s="42">
        <v>4319333.6</v>
      </c>
      <c r="G587" s="42">
        <v>13721199.94</v>
      </c>
      <c r="H587" s="42">
        <f t="shared" si="37"/>
        <v>2131672.52</v>
      </c>
      <c r="I587" s="44">
        <v>0</v>
      </c>
      <c r="J587" s="44">
        <v>83048</v>
      </c>
      <c r="K587" s="44">
        <v>355343.72</v>
      </c>
      <c r="L587" s="44">
        <v>1693280.8</v>
      </c>
      <c r="M587" s="43">
        <f t="shared" si="35"/>
        <v>0.11694757840417708</v>
      </c>
    </row>
    <row r="588" spans="1:13" s="16" customFormat="1" ht="13.5" hidden="1">
      <c r="A588" s="39" t="s">
        <v>1</v>
      </c>
      <c r="B588" s="41" t="s">
        <v>1278</v>
      </c>
      <c r="C588" s="42">
        <f t="shared" si="36"/>
        <v>18227590.08</v>
      </c>
      <c r="D588" s="42">
        <v>0</v>
      </c>
      <c r="E588" s="42">
        <v>187056.54</v>
      </c>
      <c r="F588" s="42">
        <v>4319333.6</v>
      </c>
      <c r="G588" s="42">
        <v>13721199.94</v>
      </c>
      <c r="H588" s="42">
        <f t="shared" si="37"/>
        <v>2131672.52</v>
      </c>
      <c r="I588" s="44">
        <v>0</v>
      </c>
      <c r="J588" s="44">
        <v>83048</v>
      </c>
      <c r="K588" s="44">
        <v>355343.72</v>
      </c>
      <c r="L588" s="44">
        <v>1693280.8</v>
      </c>
      <c r="M588" s="43">
        <f t="shared" si="35"/>
        <v>0.11694757840417708</v>
      </c>
    </row>
    <row r="589" spans="1:13" s="16" customFormat="1" ht="13.5" hidden="1">
      <c r="A589" s="39" t="s">
        <v>1853</v>
      </c>
      <c r="B589" s="41" t="s">
        <v>1279</v>
      </c>
      <c r="C589" s="42">
        <f t="shared" si="36"/>
        <v>27071107.79</v>
      </c>
      <c r="D589" s="42">
        <v>4348198.17</v>
      </c>
      <c r="E589" s="42">
        <v>4324571.56</v>
      </c>
      <c r="F589" s="42">
        <v>6689236.63</v>
      </c>
      <c r="G589" s="42">
        <v>11709101.43</v>
      </c>
      <c r="H589" s="42">
        <f t="shared" si="37"/>
        <v>8180027.32</v>
      </c>
      <c r="I589" s="44">
        <v>870438.27</v>
      </c>
      <c r="J589" s="44">
        <v>1192265.02</v>
      </c>
      <c r="K589" s="44">
        <v>2548083.01</v>
      </c>
      <c r="L589" s="44">
        <v>3569241.02</v>
      </c>
      <c r="M589" s="43">
        <f t="shared" si="35"/>
        <v>0.3021681780980416</v>
      </c>
    </row>
    <row r="590" spans="1:13" s="16" customFormat="1" ht="13.5" hidden="1">
      <c r="A590" s="39" t="s">
        <v>165</v>
      </c>
      <c r="B590" s="41" t="s">
        <v>1280</v>
      </c>
      <c r="C590" s="42">
        <f t="shared" si="36"/>
        <v>1253622.7000000002</v>
      </c>
      <c r="D590" s="42">
        <v>94854</v>
      </c>
      <c r="E590" s="42">
        <v>49930.76</v>
      </c>
      <c r="F590" s="42">
        <v>489968.15</v>
      </c>
      <c r="G590" s="42">
        <v>618869.79</v>
      </c>
      <c r="H590" s="42">
        <f t="shared" si="37"/>
        <v>508027.50000000006</v>
      </c>
      <c r="I590" s="44">
        <v>94854</v>
      </c>
      <c r="J590" s="44">
        <v>24830.76</v>
      </c>
      <c r="K590" s="44">
        <v>265765.03</v>
      </c>
      <c r="L590" s="44">
        <v>122577.71</v>
      </c>
      <c r="M590" s="43">
        <f t="shared" si="35"/>
        <v>0.40524752782475937</v>
      </c>
    </row>
    <row r="591" spans="1:13" s="16" customFormat="1" ht="21" hidden="1">
      <c r="A591" s="39" t="s">
        <v>2010</v>
      </c>
      <c r="B591" s="41" t="s">
        <v>1281</v>
      </c>
      <c r="C591" s="42">
        <f t="shared" si="36"/>
        <v>1253622.7000000002</v>
      </c>
      <c r="D591" s="42">
        <v>94854</v>
      </c>
      <c r="E591" s="42">
        <v>49930.76</v>
      </c>
      <c r="F591" s="42">
        <v>489968.15</v>
      </c>
      <c r="G591" s="42">
        <v>618869.79</v>
      </c>
      <c r="H591" s="42">
        <f t="shared" si="37"/>
        <v>508027.50000000006</v>
      </c>
      <c r="I591" s="44">
        <v>94854</v>
      </c>
      <c r="J591" s="44">
        <v>24830.76</v>
      </c>
      <c r="K591" s="44">
        <v>265765.03</v>
      </c>
      <c r="L591" s="44">
        <v>122577.71</v>
      </c>
      <c r="M591" s="43">
        <f t="shared" si="35"/>
        <v>0.40524752782475937</v>
      </c>
    </row>
    <row r="592" spans="1:13" s="16" customFormat="1" ht="13.5" hidden="1">
      <c r="A592" s="39" t="s">
        <v>1734</v>
      </c>
      <c r="B592" s="41" t="s">
        <v>1282</v>
      </c>
      <c r="C592" s="42">
        <f t="shared" si="36"/>
        <v>25752485.09</v>
      </c>
      <c r="D592" s="42">
        <v>4253344.17</v>
      </c>
      <c r="E592" s="42">
        <v>4209640.8</v>
      </c>
      <c r="F592" s="42">
        <v>6199268.48</v>
      </c>
      <c r="G592" s="42">
        <v>11090231.64</v>
      </c>
      <c r="H592" s="42">
        <f t="shared" si="37"/>
        <v>7671999.82</v>
      </c>
      <c r="I592" s="44">
        <v>775584.27</v>
      </c>
      <c r="J592" s="44">
        <v>1167434.26</v>
      </c>
      <c r="K592" s="44">
        <v>2282317.98</v>
      </c>
      <c r="L592" s="44">
        <v>3446663.31</v>
      </c>
      <c r="M592" s="43">
        <f t="shared" si="35"/>
        <v>0.2979129894916095</v>
      </c>
    </row>
    <row r="593" spans="1:13" s="16" customFormat="1" ht="13.5" hidden="1">
      <c r="A593" s="39" t="s">
        <v>1436</v>
      </c>
      <c r="B593" s="41" t="s">
        <v>1283</v>
      </c>
      <c r="C593" s="42">
        <f t="shared" si="36"/>
        <v>12902931.08</v>
      </c>
      <c r="D593" s="42">
        <v>1276124.08</v>
      </c>
      <c r="E593" s="42">
        <v>995173</v>
      </c>
      <c r="F593" s="42">
        <v>2881163</v>
      </c>
      <c r="G593" s="42">
        <v>7750471</v>
      </c>
      <c r="H593" s="42">
        <f t="shared" si="37"/>
        <v>3598735.85</v>
      </c>
      <c r="I593" s="44">
        <v>14719</v>
      </c>
      <c r="J593" s="44">
        <v>209211</v>
      </c>
      <c r="K593" s="44">
        <v>1036007</v>
      </c>
      <c r="L593" s="44">
        <v>2338798.85</v>
      </c>
      <c r="M593" s="43">
        <f t="shared" si="35"/>
        <v>0.2789083990054142</v>
      </c>
    </row>
    <row r="594" spans="1:13" s="16" customFormat="1" ht="13.5" hidden="1">
      <c r="A594" s="39" t="s">
        <v>1472</v>
      </c>
      <c r="B594" s="41" t="s">
        <v>1284</v>
      </c>
      <c r="C594" s="42">
        <f t="shared" si="36"/>
        <v>7170683.4399999995</v>
      </c>
      <c r="D594" s="42">
        <v>1010423.28</v>
      </c>
      <c r="E594" s="42">
        <v>2071104.22</v>
      </c>
      <c r="F594" s="42">
        <v>1932391.83</v>
      </c>
      <c r="G594" s="42">
        <v>2156764.11</v>
      </c>
      <c r="H594" s="42">
        <f t="shared" si="37"/>
        <v>2044723.06</v>
      </c>
      <c r="I594" s="44">
        <v>211169</v>
      </c>
      <c r="J594" s="44">
        <v>522743.73</v>
      </c>
      <c r="K594" s="44">
        <v>567065.51</v>
      </c>
      <c r="L594" s="44">
        <v>743744.82</v>
      </c>
      <c r="M594" s="43">
        <f t="shared" si="35"/>
        <v>0.28515037333735654</v>
      </c>
    </row>
    <row r="595" spans="1:13" s="16" customFormat="1" ht="13.5" hidden="1">
      <c r="A595" s="39" t="s">
        <v>1989</v>
      </c>
      <c r="B595" s="41" t="s">
        <v>1285</v>
      </c>
      <c r="C595" s="42">
        <f aca="true" t="shared" si="38" ref="C595:C636">SUM(D595:G595)</f>
        <v>5678870.57</v>
      </c>
      <c r="D595" s="42">
        <v>1966796.81</v>
      </c>
      <c r="E595" s="42">
        <v>1143363.58</v>
      </c>
      <c r="F595" s="42">
        <v>1385713.65</v>
      </c>
      <c r="G595" s="42">
        <v>1182996.53</v>
      </c>
      <c r="H595" s="42">
        <f aca="true" t="shared" si="39" ref="H595:H636">SUM(I595:L595)</f>
        <v>2028540.9100000001</v>
      </c>
      <c r="I595" s="44">
        <v>549696.27</v>
      </c>
      <c r="J595" s="44">
        <v>435479.53</v>
      </c>
      <c r="K595" s="44">
        <v>679245.47</v>
      </c>
      <c r="L595" s="44">
        <v>364119.64</v>
      </c>
      <c r="M595" s="43">
        <f aca="true" t="shared" si="40" ref="M595:M658">H595/C595</f>
        <v>0.3572085126779003</v>
      </c>
    </row>
    <row r="596" spans="1:13" s="16" customFormat="1" ht="13.5" hidden="1">
      <c r="A596" s="39" t="s">
        <v>1597</v>
      </c>
      <c r="B596" s="41" t="s">
        <v>1286</v>
      </c>
      <c r="C596" s="42">
        <f t="shared" si="38"/>
        <v>65000</v>
      </c>
      <c r="D596" s="42">
        <v>0</v>
      </c>
      <c r="E596" s="42">
        <v>65000</v>
      </c>
      <c r="F596" s="42">
        <v>0</v>
      </c>
      <c r="G596" s="42">
        <v>0</v>
      </c>
      <c r="H596" s="42">
        <f t="shared" si="39"/>
        <v>0</v>
      </c>
      <c r="I596" s="44">
        <v>0</v>
      </c>
      <c r="J596" s="44">
        <v>0</v>
      </c>
      <c r="K596" s="44">
        <v>0</v>
      </c>
      <c r="L596" s="44">
        <v>0</v>
      </c>
      <c r="M596" s="43">
        <f t="shared" si="40"/>
        <v>0</v>
      </c>
    </row>
    <row r="597" spans="1:13" s="16" customFormat="1" ht="41.25" hidden="1">
      <c r="A597" s="39" t="s">
        <v>2012</v>
      </c>
      <c r="B597" s="41" t="s">
        <v>1287</v>
      </c>
      <c r="C597" s="42">
        <f t="shared" si="38"/>
        <v>720396646.02</v>
      </c>
      <c r="D597" s="42">
        <v>268016575.78</v>
      </c>
      <c r="E597" s="42">
        <v>397863614.56</v>
      </c>
      <c r="F597" s="42">
        <v>30713012.01</v>
      </c>
      <c r="G597" s="42">
        <v>23803443.67</v>
      </c>
      <c r="H597" s="42">
        <f t="shared" si="39"/>
        <v>114161363.36</v>
      </c>
      <c r="I597" s="44">
        <v>52292940.64</v>
      </c>
      <c r="J597" s="44">
        <v>54183832.45</v>
      </c>
      <c r="K597" s="44">
        <v>3066107.22</v>
      </c>
      <c r="L597" s="44">
        <v>4618483.05</v>
      </c>
      <c r="M597" s="43">
        <f t="shared" si="40"/>
        <v>0.15847014834218232</v>
      </c>
    </row>
    <row r="598" spans="1:13" s="16" customFormat="1" ht="13.5" hidden="1">
      <c r="A598" s="39" t="s">
        <v>1931</v>
      </c>
      <c r="B598" s="41" t="s">
        <v>1288</v>
      </c>
      <c r="C598" s="42">
        <f t="shared" si="38"/>
        <v>66</v>
      </c>
      <c r="D598" s="42">
        <v>0</v>
      </c>
      <c r="E598" s="42">
        <v>66</v>
      </c>
      <c r="F598" s="42">
        <v>0</v>
      </c>
      <c r="G598" s="42">
        <v>0</v>
      </c>
      <c r="H598" s="42">
        <f t="shared" si="39"/>
        <v>0</v>
      </c>
      <c r="I598" s="44">
        <v>0</v>
      </c>
      <c r="J598" s="44">
        <v>0</v>
      </c>
      <c r="K598" s="44">
        <v>0</v>
      </c>
      <c r="L598" s="44">
        <v>0</v>
      </c>
      <c r="M598" s="43">
        <f t="shared" si="40"/>
        <v>0</v>
      </c>
    </row>
    <row r="599" spans="1:13" s="16" customFormat="1" ht="21" hidden="1">
      <c r="A599" s="39" t="s">
        <v>40</v>
      </c>
      <c r="B599" s="41" t="s">
        <v>1289</v>
      </c>
      <c r="C599" s="42">
        <f t="shared" si="38"/>
        <v>66</v>
      </c>
      <c r="D599" s="42">
        <v>0</v>
      </c>
      <c r="E599" s="42">
        <v>66</v>
      </c>
      <c r="F599" s="42">
        <v>0</v>
      </c>
      <c r="G599" s="42">
        <v>0</v>
      </c>
      <c r="H599" s="42">
        <f t="shared" si="39"/>
        <v>0</v>
      </c>
      <c r="I599" s="44">
        <v>0</v>
      </c>
      <c r="J599" s="44">
        <v>0</v>
      </c>
      <c r="K599" s="44">
        <v>0</v>
      </c>
      <c r="L599" s="44">
        <v>0</v>
      </c>
      <c r="M599" s="43">
        <f t="shared" si="40"/>
        <v>0</v>
      </c>
    </row>
    <row r="600" spans="1:13" s="16" customFormat="1" ht="13.5" hidden="1">
      <c r="A600" s="39" t="s">
        <v>101</v>
      </c>
      <c r="B600" s="41" t="s">
        <v>1290</v>
      </c>
      <c r="C600" s="42">
        <f t="shared" si="38"/>
        <v>720396580.02</v>
      </c>
      <c r="D600" s="42">
        <v>268016575.78</v>
      </c>
      <c r="E600" s="42">
        <v>397863548.56</v>
      </c>
      <c r="F600" s="42">
        <v>30713012.01</v>
      </c>
      <c r="G600" s="42">
        <v>23803443.67</v>
      </c>
      <c r="H600" s="42">
        <f t="shared" si="39"/>
        <v>114161363.36</v>
      </c>
      <c r="I600" s="44">
        <v>52292940.64</v>
      </c>
      <c r="J600" s="44">
        <v>54183832.45</v>
      </c>
      <c r="K600" s="44">
        <v>3066107.22</v>
      </c>
      <c r="L600" s="44">
        <v>4618483.05</v>
      </c>
      <c r="M600" s="43">
        <f t="shared" si="40"/>
        <v>0.15847016286061574</v>
      </c>
    </row>
    <row r="601" spans="1:13" s="16" customFormat="1" ht="13.5" hidden="1">
      <c r="A601" s="39" t="s">
        <v>897</v>
      </c>
      <c r="B601" s="41" t="s">
        <v>1291</v>
      </c>
      <c r="C601" s="42">
        <f t="shared" si="38"/>
        <v>550769956.92</v>
      </c>
      <c r="D601" s="42">
        <v>208102523.87</v>
      </c>
      <c r="E601" s="42">
        <v>301139515.21</v>
      </c>
      <c r="F601" s="42">
        <v>23204724.13</v>
      </c>
      <c r="G601" s="42">
        <v>18323193.71</v>
      </c>
      <c r="H601" s="42">
        <f t="shared" si="39"/>
        <v>89943206.07000001</v>
      </c>
      <c r="I601" s="44">
        <v>40562677.95</v>
      </c>
      <c r="J601" s="44">
        <v>43179258.39</v>
      </c>
      <c r="K601" s="44">
        <v>2468583.17</v>
      </c>
      <c r="L601" s="44">
        <v>3732686.56</v>
      </c>
      <c r="M601" s="43">
        <f t="shared" si="40"/>
        <v>0.16330448845281584</v>
      </c>
    </row>
    <row r="602" spans="1:13" s="16" customFormat="1" ht="21" hidden="1">
      <c r="A602" s="39" t="s">
        <v>2040</v>
      </c>
      <c r="B602" s="41" t="s">
        <v>1292</v>
      </c>
      <c r="C602" s="42">
        <f t="shared" si="38"/>
        <v>9465553.84</v>
      </c>
      <c r="D602" s="42">
        <v>1460420</v>
      </c>
      <c r="E602" s="42">
        <v>7191113.84</v>
      </c>
      <c r="F602" s="42">
        <v>813300</v>
      </c>
      <c r="G602" s="42">
        <v>720</v>
      </c>
      <c r="H602" s="42">
        <f t="shared" si="39"/>
        <v>701139.77</v>
      </c>
      <c r="I602" s="44">
        <v>70611.81</v>
      </c>
      <c r="J602" s="44">
        <v>630467.96</v>
      </c>
      <c r="K602" s="44">
        <v>0</v>
      </c>
      <c r="L602" s="44">
        <v>60</v>
      </c>
      <c r="M602" s="43">
        <f t="shared" si="40"/>
        <v>0.07407276762159329</v>
      </c>
    </row>
    <row r="603" spans="1:13" s="16" customFormat="1" ht="30.75" hidden="1">
      <c r="A603" s="39" t="s">
        <v>2038</v>
      </c>
      <c r="B603" s="41" t="s">
        <v>1293</v>
      </c>
      <c r="C603" s="42">
        <f t="shared" si="38"/>
        <v>160161069.26000002</v>
      </c>
      <c r="D603" s="42">
        <v>58453631.91</v>
      </c>
      <c r="E603" s="42">
        <v>89532919.51</v>
      </c>
      <c r="F603" s="42">
        <v>6694987.88</v>
      </c>
      <c r="G603" s="42">
        <v>5479529.96</v>
      </c>
      <c r="H603" s="42">
        <f t="shared" si="39"/>
        <v>23517017.52</v>
      </c>
      <c r="I603" s="44">
        <v>11659650.88</v>
      </c>
      <c r="J603" s="44">
        <v>10374106.1</v>
      </c>
      <c r="K603" s="44">
        <v>597524.05</v>
      </c>
      <c r="L603" s="44">
        <v>885736.49</v>
      </c>
      <c r="M603" s="43">
        <f t="shared" si="40"/>
        <v>0.14683354468508994</v>
      </c>
    </row>
    <row r="604" spans="1:13" s="16" customFormat="1" ht="21" hidden="1">
      <c r="A604" s="39" t="s">
        <v>42</v>
      </c>
      <c r="B604" s="41" t="s">
        <v>1294</v>
      </c>
      <c r="C604" s="42">
        <f t="shared" si="38"/>
        <v>67091342.05</v>
      </c>
      <c r="D604" s="42">
        <v>14047659.6</v>
      </c>
      <c r="E604" s="42">
        <v>51767679.12</v>
      </c>
      <c r="F604" s="42">
        <v>1172665.5</v>
      </c>
      <c r="G604" s="42">
        <v>103337.83</v>
      </c>
      <c r="H604" s="42">
        <f t="shared" si="39"/>
        <v>7046811.4399999995</v>
      </c>
      <c r="I604" s="44">
        <v>976830.45</v>
      </c>
      <c r="J604" s="44">
        <v>5867298.18</v>
      </c>
      <c r="K604" s="44">
        <v>200155.51</v>
      </c>
      <c r="L604" s="44">
        <v>2527.3</v>
      </c>
      <c r="M604" s="43">
        <f t="shared" si="40"/>
        <v>0.1050330970387855</v>
      </c>
    </row>
    <row r="605" spans="1:13" s="16" customFormat="1" ht="21" hidden="1">
      <c r="A605" s="39" t="s">
        <v>2034</v>
      </c>
      <c r="B605" s="41" t="s">
        <v>1295</v>
      </c>
      <c r="C605" s="42">
        <f t="shared" si="38"/>
        <v>67091342.05</v>
      </c>
      <c r="D605" s="42">
        <v>14047659.6</v>
      </c>
      <c r="E605" s="42">
        <v>51767679.12</v>
      </c>
      <c r="F605" s="42">
        <v>1172665.5</v>
      </c>
      <c r="G605" s="42">
        <v>103337.83</v>
      </c>
      <c r="H605" s="42">
        <f t="shared" si="39"/>
        <v>7046811.4399999995</v>
      </c>
      <c r="I605" s="44">
        <v>976830.45</v>
      </c>
      <c r="J605" s="44">
        <v>5867298.18</v>
      </c>
      <c r="K605" s="44">
        <v>200155.51</v>
      </c>
      <c r="L605" s="44">
        <v>2527.3</v>
      </c>
      <c r="M605" s="43">
        <f t="shared" si="40"/>
        <v>0.1050330970387855</v>
      </c>
    </row>
    <row r="606" spans="1:13" s="16" customFormat="1" ht="21" hidden="1">
      <c r="A606" s="39" t="s">
        <v>35</v>
      </c>
      <c r="B606" s="41" t="s">
        <v>1296</v>
      </c>
      <c r="C606" s="42">
        <f t="shared" si="38"/>
        <v>19127654.41</v>
      </c>
      <c r="D606" s="42">
        <v>1641600.5</v>
      </c>
      <c r="E606" s="42">
        <v>16857953.91</v>
      </c>
      <c r="F606" s="42">
        <v>622100</v>
      </c>
      <c r="G606" s="42">
        <v>6000</v>
      </c>
      <c r="H606" s="42">
        <f t="shared" si="39"/>
        <v>3061293.42</v>
      </c>
      <c r="I606" s="44">
        <v>236074.07</v>
      </c>
      <c r="J606" s="44">
        <v>2679867.92</v>
      </c>
      <c r="K606" s="44">
        <v>145351.43</v>
      </c>
      <c r="L606" s="44">
        <v>0</v>
      </c>
      <c r="M606" s="43">
        <f t="shared" si="40"/>
        <v>0.16004541667166183</v>
      </c>
    </row>
    <row r="607" spans="1:13" s="16" customFormat="1" ht="21" hidden="1">
      <c r="A607" s="39" t="s">
        <v>1748</v>
      </c>
      <c r="B607" s="41" t="s">
        <v>1297</v>
      </c>
      <c r="C607" s="42">
        <f t="shared" si="38"/>
        <v>47963687.64</v>
      </c>
      <c r="D607" s="42">
        <v>12406059.1</v>
      </c>
      <c r="E607" s="42">
        <v>34909725.21</v>
      </c>
      <c r="F607" s="42">
        <v>550565.5</v>
      </c>
      <c r="G607" s="42">
        <v>97337.83</v>
      </c>
      <c r="H607" s="42">
        <f t="shared" si="39"/>
        <v>3985518.0199999996</v>
      </c>
      <c r="I607" s="44">
        <v>740756.38</v>
      </c>
      <c r="J607" s="44">
        <v>3187430.26</v>
      </c>
      <c r="K607" s="44">
        <v>54804.08</v>
      </c>
      <c r="L607" s="44">
        <v>2527.3</v>
      </c>
      <c r="M607" s="43">
        <f t="shared" si="40"/>
        <v>0.08309448701930541</v>
      </c>
    </row>
    <row r="608" spans="1:13" s="16" customFormat="1" ht="13.5" hidden="1">
      <c r="A608" s="39" t="s">
        <v>1908</v>
      </c>
      <c r="B608" s="41" t="s">
        <v>1298</v>
      </c>
      <c r="C608" s="42">
        <f t="shared" si="38"/>
        <v>235208.18</v>
      </c>
      <c r="D608" s="42">
        <v>0</v>
      </c>
      <c r="E608" s="42">
        <v>235208.18</v>
      </c>
      <c r="F608" s="42">
        <v>0</v>
      </c>
      <c r="G608" s="42">
        <v>0</v>
      </c>
      <c r="H608" s="42">
        <f t="shared" si="39"/>
        <v>124301.54</v>
      </c>
      <c r="I608" s="44">
        <v>0</v>
      </c>
      <c r="J608" s="44">
        <v>124301.54</v>
      </c>
      <c r="K608" s="44">
        <v>0</v>
      </c>
      <c r="L608" s="44">
        <v>0</v>
      </c>
      <c r="M608" s="43">
        <f t="shared" si="40"/>
        <v>0.5284745624068007</v>
      </c>
    </row>
    <row r="609" spans="1:13" s="16" customFormat="1" ht="21" hidden="1">
      <c r="A609" s="39" t="s">
        <v>1732</v>
      </c>
      <c r="B609" s="41" t="s">
        <v>1299</v>
      </c>
      <c r="C609" s="42">
        <f t="shared" si="38"/>
        <v>235208.18</v>
      </c>
      <c r="D609" s="42">
        <v>0</v>
      </c>
      <c r="E609" s="42">
        <v>235208.18</v>
      </c>
      <c r="F609" s="42">
        <v>0</v>
      </c>
      <c r="G609" s="42">
        <v>0</v>
      </c>
      <c r="H609" s="42">
        <f t="shared" si="39"/>
        <v>124301.54</v>
      </c>
      <c r="I609" s="44">
        <v>0</v>
      </c>
      <c r="J609" s="44">
        <v>124301.54</v>
      </c>
      <c r="K609" s="44">
        <v>0</v>
      </c>
      <c r="L609" s="44">
        <v>0</v>
      </c>
      <c r="M609" s="43">
        <f t="shared" si="40"/>
        <v>0.5284745624068007</v>
      </c>
    </row>
    <row r="610" spans="1:13" s="16" customFormat="1" ht="21" hidden="1">
      <c r="A610" s="39" t="s">
        <v>1462</v>
      </c>
      <c r="B610" s="41" t="s">
        <v>1300</v>
      </c>
      <c r="C610" s="42">
        <f t="shared" si="38"/>
        <v>235208.18</v>
      </c>
      <c r="D610" s="42">
        <v>0</v>
      </c>
      <c r="E610" s="42">
        <v>235208.18</v>
      </c>
      <c r="F610" s="42">
        <v>0</v>
      </c>
      <c r="G610" s="42">
        <v>0</v>
      </c>
      <c r="H610" s="42">
        <f t="shared" si="39"/>
        <v>124301.54</v>
      </c>
      <c r="I610" s="44">
        <v>0</v>
      </c>
      <c r="J610" s="44">
        <v>124301.54</v>
      </c>
      <c r="K610" s="44">
        <v>0</v>
      </c>
      <c r="L610" s="44">
        <v>0</v>
      </c>
      <c r="M610" s="43">
        <f t="shared" si="40"/>
        <v>0.5284745624068007</v>
      </c>
    </row>
    <row r="611" spans="1:13" s="16" customFormat="1" ht="13.5" hidden="1">
      <c r="A611" s="39" t="s">
        <v>1474</v>
      </c>
      <c r="B611" s="41" t="s">
        <v>1301</v>
      </c>
      <c r="C611" s="42">
        <f t="shared" si="38"/>
        <v>16121944.84</v>
      </c>
      <c r="D611" s="42">
        <v>0</v>
      </c>
      <c r="E611" s="42">
        <v>0</v>
      </c>
      <c r="F611" s="42">
        <v>6340243.67</v>
      </c>
      <c r="G611" s="42">
        <v>9781701.17</v>
      </c>
      <c r="H611" s="42">
        <f t="shared" si="39"/>
        <v>1826768.06</v>
      </c>
      <c r="I611" s="44">
        <v>0</v>
      </c>
      <c r="J611" s="44">
        <v>0</v>
      </c>
      <c r="K611" s="44">
        <v>799095.96</v>
      </c>
      <c r="L611" s="44">
        <v>1027672.1</v>
      </c>
      <c r="M611" s="43">
        <f t="shared" si="40"/>
        <v>0.11330941013193542</v>
      </c>
    </row>
    <row r="612" spans="1:13" s="16" customFormat="1" ht="13.5" hidden="1">
      <c r="A612" s="39" t="s">
        <v>1</v>
      </c>
      <c r="B612" s="41" t="s">
        <v>1302</v>
      </c>
      <c r="C612" s="42">
        <f t="shared" si="38"/>
        <v>16121944.84</v>
      </c>
      <c r="D612" s="42">
        <v>0</v>
      </c>
      <c r="E612" s="42">
        <v>0</v>
      </c>
      <c r="F612" s="42">
        <v>6340243.67</v>
      </c>
      <c r="G612" s="42">
        <v>9781701.17</v>
      </c>
      <c r="H612" s="42">
        <f t="shared" si="39"/>
        <v>1826768.06</v>
      </c>
      <c r="I612" s="44">
        <v>0</v>
      </c>
      <c r="J612" s="44">
        <v>0</v>
      </c>
      <c r="K612" s="44">
        <v>799095.96</v>
      </c>
      <c r="L612" s="44">
        <v>1027672.1</v>
      </c>
      <c r="M612" s="43">
        <f t="shared" si="40"/>
        <v>0.11330941013193542</v>
      </c>
    </row>
    <row r="613" spans="1:13" s="16" customFormat="1" ht="13.5" hidden="1">
      <c r="A613" s="39" t="s">
        <v>1853</v>
      </c>
      <c r="B613" s="41" t="s">
        <v>1303</v>
      </c>
      <c r="C613" s="42">
        <f t="shared" si="38"/>
        <v>485959.99</v>
      </c>
      <c r="D613" s="42">
        <v>242500</v>
      </c>
      <c r="E613" s="42">
        <v>216653.61</v>
      </c>
      <c r="F613" s="42">
        <v>9600</v>
      </c>
      <c r="G613" s="42">
        <v>17206.38</v>
      </c>
      <c r="H613" s="42">
        <f t="shared" si="39"/>
        <v>33593.92</v>
      </c>
      <c r="I613" s="44">
        <v>3446.63</v>
      </c>
      <c r="J613" s="44">
        <v>27824.79</v>
      </c>
      <c r="K613" s="44">
        <v>1035.76</v>
      </c>
      <c r="L613" s="44">
        <v>1286.74</v>
      </c>
      <c r="M613" s="43">
        <f t="shared" si="40"/>
        <v>0.06912898323172655</v>
      </c>
    </row>
    <row r="614" spans="1:13" s="16" customFormat="1" ht="13.5" hidden="1">
      <c r="A614" s="39" t="s">
        <v>165</v>
      </c>
      <c r="B614" s="41" t="s">
        <v>1304</v>
      </c>
      <c r="C614" s="42">
        <f t="shared" si="38"/>
        <v>130100</v>
      </c>
      <c r="D614" s="42">
        <v>130000</v>
      </c>
      <c r="E614" s="42">
        <v>100</v>
      </c>
      <c r="F614" s="42">
        <v>0</v>
      </c>
      <c r="G614" s="42">
        <v>0</v>
      </c>
      <c r="H614" s="42">
        <f t="shared" si="39"/>
        <v>0</v>
      </c>
      <c r="I614" s="44">
        <v>0</v>
      </c>
      <c r="J614" s="44">
        <v>0</v>
      </c>
      <c r="K614" s="44">
        <v>0</v>
      </c>
      <c r="L614" s="44">
        <v>0</v>
      </c>
      <c r="M614" s="43">
        <f t="shared" si="40"/>
        <v>0</v>
      </c>
    </row>
    <row r="615" spans="1:13" s="16" customFormat="1" ht="21" hidden="1">
      <c r="A615" s="39" t="s">
        <v>2010</v>
      </c>
      <c r="B615" s="41" t="s">
        <v>1305</v>
      </c>
      <c r="C615" s="42">
        <f t="shared" si="38"/>
        <v>130100</v>
      </c>
      <c r="D615" s="42">
        <v>130000</v>
      </c>
      <c r="E615" s="42">
        <v>100</v>
      </c>
      <c r="F615" s="42">
        <v>0</v>
      </c>
      <c r="G615" s="42">
        <v>0</v>
      </c>
      <c r="H615" s="42">
        <f t="shared" si="39"/>
        <v>0</v>
      </c>
      <c r="I615" s="44">
        <v>0</v>
      </c>
      <c r="J615" s="44">
        <v>0</v>
      </c>
      <c r="K615" s="44">
        <v>0</v>
      </c>
      <c r="L615" s="44">
        <v>0</v>
      </c>
      <c r="M615" s="43">
        <f t="shared" si="40"/>
        <v>0</v>
      </c>
    </row>
    <row r="616" spans="1:13" s="16" customFormat="1" ht="13.5" hidden="1">
      <c r="A616" s="39" t="s">
        <v>1734</v>
      </c>
      <c r="B616" s="41" t="s">
        <v>1306</v>
      </c>
      <c r="C616" s="42">
        <f t="shared" si="38"/>
        <v>355859.99</v>
      </c>
      <c r="D616" s="42">
        <v>112500</v>
      </c>
      <c r="E616" s="42">
        <v>216553.61</v>
      </c>
      <c r="F616" s="42">
        <v>9600</v>
      </c>
      <c r="G616" s="42">
        <v>17206.38</v>
      </c>
      <c r="H616" s="42">
        <f t="shared" si="39"/>
        <v>33593.92</v>
      </c>
      <c r="I616" s="44">
        <v>3446.63</v>
      </c>
      <c r="J616" s="44">
        <v>27824.79</v>
      </c>
      <c r="K616" s="44">
        <v>1035.76</v>
      </c>
      <c r="L616" s="44">
        <v>1286.74</v>
      </c>
      <c r="M616" s="43">
        <f t="shared" si="40"/>
        <v>0.09440207088186564</v>
      </c>
    </row>
    <row r="617" spans="1:13" s="16" customFormat="1" ht="13.5" hidden="1">
      <c r="A617" s="39" t="s">
        <v>1436</v>
      </c>
      <c r="B617" s="41" t="s">
        <v>1307</v>
      </c>
      <c r="C617" s="42">
        <f t="shared" si="38"/>
        <v>39003</v>
      </c>
      <c r="D617" s="42">
        <v>1000</v>
      </c>
      <c r="E617" s="42">
        <v>38003</v>
      </c>
      <c r="F617" s="42">
        <v>0</v>
      </c>
      <c r="G617" s="42">
        <v>0</v>
      </c>
      <c r="H617" s="42">
        <f t="shared" si="39"/>
        <v>2030</v>
      </c>
      <c r="I617" s="44">
        <v>0</v>
      </c>
      <c r="J617" s="44">
        <v>2030</v>
      </c>
      <c r="K617" s="44">
        <v>0</v>
      </c>
      <c r="L617" s="44">
        <v>0</v>
      </c>
      <c r="M617" s="43">
        <f t="shared" si="40"/>
        <v>0.05204727841448094</v>
      </c>
    </row>
    <row r="618" spans="1:13" s="16" customFormat="1" ht="13.5" hidden="1">
      <c r="A618" s="39" t="s">
        <v>1472</v>
      </c>
      <c r="B618" s="41" t="s">
        <v>1308</v>
      </c>
      <c r="C618" s="42">
        <f t="shared" si="38"/>
        <v>159615.58000000002</v>
      </c>
      <c r="D618" s="42">
        <v>60500</v>
      </c>
      <c r="E618" s="42">
        <v>94715.58</v>
      </c>
      <c r="F618" s="42">
        <v>2500</v>
      </c>
      <c r="G618" s="42">
        <v>1900</v>
      </c>
      <c r="H618" s="42">
        <f t="shared" si="39"/>
        <v>8371.98</v>
      </c>
      <c r="I618" s="44">
        <v>433.44</v>
      </c>
      <c r="J618" s="44">
        <v>7938.54</v>
      </c>
      <c r="K618" s="44">
        <v>0</v>
      </c>
      <c r="L618" s="44">
        <v>0</v>
      </c>
      <c r="M618" s="43">
        <f t="shared" si="40"/>
        <v>0.05245089483119379</v>
      </c>
    </row>
    <row r="619" spans="1:13" s="16" customFormat="1" ht="13.5" hidden="1">
      <c r="A619" s="39" t="s">
        <v>1989</v>
      </c>
      <c r="B619" s="41" t="s">
        <v>1309</v>
      </c>
      <c r="C619" s="42">
        <f t="shared" si="38"/>
        <v>157241.41</v>
      </c>
      <c r="D619" s="42">
        <v>51000</v>
      </c>
      <c r="E619" s="42">
        <v>83835.03</v>
      </c>
      <c r="F619" s="42">
        <v>7100</v>
      </c>
      <c r="G619" s="42">
        <v>15306.38</v>
      </c>
      <c r="H619" s="42">
        <f t="shared" si="39"/>
        <v>23191.94</v>
      </c>
      <c r="I619" s="44">
        <v>3013.19</v>
      </c>
      <c r="J619" s="44">
        <v>17856.25</v>
      </c>
      <c r="K619" s="44">
        <v>1035.76</v>
      </c>
      <c r="L619" s="44">
        <v>1286.74</v>
      </c>
      <c r="M619" s="43">
        <f t="shared" si="40"/>
        <v>0.14749257209026553</v>
      </c>
    </row>
    <row r="620" spans="1:13" s="16" customFormat="1" ht="13.5">
      <c r="A620" s="39" t="s">
        <v>1736</v>
      </c>
      <c r="B620" s="41" t="s">
        <v>1310</v>
      </c>
      <c r="C620" s="42">
        <v>548000</v>
      </c>
      <c r="D620" s="42">
        <v>19183000</v>
      </c>
      <c r="E620" s="42">
        <v>14483592</v>
      </c>
      <c r="F620" s="42">
        <v>46093942.4</v>
      </c>
      <c r="G620" s="42">
        <v>65240631.21</v>
      </c>
      <c r="H620" s="42">
        <v>432080</v>
      </c>
      <c r="I620" s="44">
        <v>1850424.26</v>
      </c>
      <c r="J620" s="44">
        <v>478000</v>
      </c>
      <c r="K620" s="44">
        <v>0</v>
      </c>
      <c r="L620" s="44">
        <v>1848775.17</v>
      </c>
      <c r="M620" s="43">
        <f t="shared" si="40"/>
        <v>0.7884671532846715</v>
      </c>
    </row>
    <row r="621" spans="1:13" s="16" customFormat="1" ht="41.25" hidden="1">
      <c r="A621" s="39" t="s">
        <v>2012</v>
      </c>
      <c r="B621" s="41" t="s">
        <v>1311</v>
      </c>
      <c r="C621" s="42">
        <f t="shared" si="38"/>
        <v>7073541</v>
      </c>
      <c r="D621" s="42">
        <v>6448000</v>
      </c>
      <c r="E621" s="42">
        <v>0</v>
      </c>
      <c r="F621" s="42">
        <v>0</v>
      </c>
      <c r="G621" s="42">
        <v>625541</v>
      </c>
      <c r="H621" s="42">
        <f t="shared" si="39"/>
        <v>1850424.26</v>
      </c>
      <c r="I621" s="44">
        <v>1850424.26</v>
      </c>
      <c r="J621" s="44">
        <v>0</v>
      </c>
      <c r="K621" s="44">
        <v>0</v>
      </c>
      <c r="L621" s="44">
        <v>0</v>
      </c>
      <c r="M621" s="43">
        <f t="shared" si="40"/>
        <v>0.2615980115192659</v>
      </c>
    </row>
    <row r="622" spans="1:13" s="16" customFormat="1" ht="13.5" hidden="1">
      <c r="A622" s="39" t="s">
        <v>101</v>
      </c>
      <c r="B622" s="41" t="s">
        <v>1312</v>
      </c>
      <c r="C622" s="42">
        <f t="shared" si="38"/>
        <v>7073541</v>
      </c>
      <c r="D622" s="42">
        <v>6448000</v>
      </c>
      <c r="E622" s="42">
        <v>0</v>
      </c>
      <c r="F622" s="42">
        <v>0</v>
      </c>
      <c r="G622" s="42">
        <v>625541</v>
      </c>
      <c r="H622" s="42">
        <f t="shared" si="39"/>
        <v>1850424.26</v>
      </c>
      <c r="I622" s="44">
        <v>1850424.26</v>
      </c>
      <c r="J622" s="44">
        <v>0</v>
      </c>
      <c r="K622" s="44">
        <v>0</v>
      </c>
      <c r="L622" s="44">
        <v>0</v>
      </c>
      <c r="M622" s="43">
        <f t="shared" si="40"/>
        <v>0.2615980115192659</v>
      </c>
    </row>
    <row r="623" spans="1:13" s="16" customFormat="1" ht="13.5" hidden="1">
      <c r="A623" s="39" t="s">
        <v>897</v>
      </c>
      <c r="B623" s="41" t="s">
        <v>1313</v>
      </c>
      <c r="C623" s="42">
        <f t="shared" si="38"/>
        <v>5168000</v>
      </c>
      <c r="D623" s="42">
        <v>5168000</v>
      </c>
      <c r="E623" s="42">
        <v>0</v>
      </c>
      <c r="F623" s="42">
        <v>0</v>
      </c>
      <c r="G623" s="42">
        <v>0</v>
      </c>
      <c r="H623" s="42">
        <f t="shared" si="39"/>
        <v>1443790.8</v>
      </c>
      <c r="I623" s="44">
        <v>1443790.8</v>
      </c>
      <c r="J623" s="44">
        <v>0</v>
      </c>
      <c r="K623" s="44">
        <v>0</v>
      </c>
      <c r="L623" s="44">
        <v>0</v>
      </c>
      <c r="M623" s="43">
        <f t="shared" si="40"/>
        <v>0.27937128482972134</v>
      </c>
    </row>
    <row r="624" spans="1:13" s="16" customFormat="1" ht="21" hidden="1">
      <c r="A624" s="39" t="s">
        <v>2040</v>
      </c>
      <c r="B624" s="41" t="s">
        <v>1314</v>
      </c>
      <c r="C624" s="42">
        <f t="shared" si="38"/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f t="shared" si="39"/>
        <v>0</v>
      </c>
      <c r="I624" s="44">
        <v>0</v>
      </c>
      <c r="J624" s="44">
        <v>0</v>
      </c>
      <c r="K624" s="44">
        <v>0</v>
      </c>
      <c r="L624" s="44">
        <v>0</v>
      </c>
      <c r="M624" s="43" t="e">
        <f t="shared" si="40"/>
        <v>#DIV/0!</v>
      </c>
    </row>
    <row r="625" spans="1:13" s="16" customFormat="1" ht="30.75" hidden="1">
      <c r="A625" s="39" t="s">
        <v>2120</v>
      </c>
      <c r="B625" s="41" t="s">
        <v>1315</v>
      </c>
      <c r="C625" s="42">
        <f t="shared" si="38"/>
        <v>625541</v>
      </c>
      <c r="D625" s="42">
        <v>0</v>
      </c>
      <c r="E625" s="42">
        <v>0</v>
      </c>
      <c r="F625" s="42">
        <v>0</v>
      </c>
      <c r="G625" s="42">
        <v>625541</v>
      </c>
      <c r="H625" s="42">
        <f t="shared" si="39"/>
        <v>0</v>
      </c>
      <c r="I625" s="44">
        <v>0</v>
      </c>
      <c r="J625" s="44">
        <v>0</v>
      </c>
      <c r="K625" s="44">
        <v>0</v>
      </c>
      <c r="L625" s="44">
        <v>0</v>
      </c>
      <c r="M625" s="43">
        <f t="shared" si="40"/>
        <v>0</v>
      </c>
    </row>
    <row r="626" spans="1:13" s="16" customFormat="1" ht="30.75" hidden="1">
      <c r="A626" s="39" t="s">
        <v>2038</v>
      </c>
      <c r="B626" s="41" t="s">
        <v>1316</v>
      </c>
      <c r="C626" s="42">
        <f t="shared" si="38"/>
        <v>1280000</v>
      </c>
      <c r="D626" s="42">
        <v>1280000</v>
      </c>
      <c r="E626" s="42">
        <v>0</v>
      </c>
      <c r="F626" s="42">
        <v>0</v>
      </c>
      <c r="G626" s="42">
        <v>0</v>
      </c>
      <c r="H626" s="42">
        <f t="shared" si="39"/>
        <v>406633.46</v>
      </c>
      <c r="I626" s="44">
        <v>406633.46</v>
      </c>
      <c r="J626" s="44">
        <v>0</v>
      </c>
      <c r="K626" s="44">
        <v>0</v>
      </c>
      <c r="L626" s="44">
        <v>0</v>
      </c>
      <c r="M626" s="43">
        <f t="shared" si="40"/>
        <v>0.31768239062500003</v>
      </c>
    </row>
    <row r="627" spans="1:13" s="16" customFormat="1" ht="21" hidden="1">
      <c r="A627" s="39" t="s">
        <v>42</v>
      </c>
      <c r="B627" s="41" t="s">
        <v>1317</v>
      </c>
      <c r="C627" s="42">
        <f t="shared" si="38"/>
        <v>43471278.489999995</v>
      </c>
      <c r="D627" s="42">
        <v>7707000</v>
      </c>
      <c r="E627" s="42">
        <v>857770</v>
      </c>
      <c r="F627" s="42">
        <v>11958683.2</v>
      </c>
      <c r="G627" s="42">
        <v>22947825.29</v>
      </c>
      <c r="H627" s="42">
        <f t="shared" si="39"/>
        <v>0</v>
      </c>
      <c r="I627" s="44">
        <v>0</v>
      </c>
      <c r="J627" s="44">
        <v>0</v>
      </c>
      <c r="K627" s="44">
        <v>0</v>
      </c>
      <c r="L627" s="44">
        <v>0</v>
      </c>
      <c r="M627" s="43">
        <f t="shared" si="40"/>
        <v>0</v>
      </c>
    </row>
    <row r="628" spans="1:13" s="16" customFormat="1" ht="21" hidden="1">
      <c r="A628" s="39" t="s">
        <v>2034</v>
      </c>
      <c r="B628" s="41" t="s">
        <v>1318</v>
      </c>
      <c r="C628" s="42">
        <f t="shared" si="38"/>
        <v>43471278.489999995</v>
      </c>
      <c r="D628" s="42">
        <v>7707000</v>
      </c>
      <c r="E628" s="42">
        <v>857770</v>
      </c>
      <c r="F628" s="42">
        <v>11958683.2</v>
      </c>
      <c r="G628" s="42">
        <v>22947825.29</v>
      </c>
      <c r="H628" s="42">
        <f t="shared" si="39"/>
        <v>0</v>
      </c>
      <c r="I628" s="44">
        <v>0</v>
      </c>
      <c r="J628" s="44">
        <v>0</v>
      </c>
      <c r="K628" s="44">
        <v>0</v>
      </c>
      <c r="L628" s="44">
        <v>0</v>
      </c>
      <c r="M628" s="43">
        <f t="shared" si="40"/>
        <v>0</v>
      </c>
    </row>
    <row r="629" spans="1:13" s="16" customFormat="1" ht="21" hidden="1">
      <c r="A629" s="39" t="s">
        <v>35</v>
      </c>
      <c r="B629" s="41" t="s">
        <v>1319</v>
      </c>
      <c r="C629" s="42">
        <f t="shared" si="38"/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f t="shared" si="39"/>
        <v>0</v>
      </c>
      <c r="I629" s="44">
        <v>0</v>
      </c>
      <c r="J629" s="44">
        <v>0</v>
      </c>
      <c r="K629" s="44">
        <v>0</v>
      </c>
      <c r="L629" s="44">
        <v>0</v>
      </c>
      <c r="M629" s="43" t="e">
        <f t="shared" si="40"/>
        <v>#DIV/0!</v>
      </c>
    </row>
    <row r="630" spans="1:13" s="16" customFormat="1" ht="21" hidden="1">
      <c r="A630" s="39" t="s">
        <v>1748</v>
      </c>
      <c r="B630" s="41" t="s">
        <v>1320</v>
      </c>
      <c r="C630" s="42">
        <f t="shared" si="38"/>
        <v>43471278.489999995</v>
      </c>
      <c r="D630" s="42">
        <v>7707000</v>
      </c>
      <c r="E630" s="42">
        <v>857770</v>
      </c>
      <c r="F630" s="42">
        <v>11958683.2</v>
      </c>
      <c r="G630" s="42">
        <v>22947825.29</v>
      </c>
      <c r="H630" s="42">
        <f t="shared" si="39"/>
        <v>0</v>
      </c>
      <c r="I630" s="44">
        <v>0</v>
      </c>
      <c r="J630" s="44">
        <v>0</v>
      </c>
      <c r="K630" s="44">
        <v>0</v>
      </c>
      <c r="L630" s="44">
        <v>0</v>
      </c>
      <c r="M630" s="43">
        <f t="shared" si="40"/>
        <v>0</v>
      </c>
    </row>
    <row r="631" spans="1:13" s="16" customFormat="1" ht="13.5" hidden="1">
      <c r="A631" s="39" t="s">
        <v>1853</v>
      </c>
      <c r="B631" s="41" t="s">
        <v>1321</v>
      </c>
      <c r="C631" s="42">
        <f t="shared" si="38"/>
        <v>94456346.12</v>
      </c>
      <c r="D631" s="42">
        <v>5028000</v>
      </c>
      <c r="E631" s="42">
        <v>13625822</v>
      </c>
      <c r="F631" s="42">
        <v>34135259.2</v>
      </c>
      <c r="G631" s="42">
        <v>41667264.92</v>
      </c>
      <c r="H631" s="42">
        <f t="shared" si="39"/>
        <v>2326775.17</v>
      </c>
      <c r="I631" s="44">
        <v>0</v>
      </c>
      <c r="J631" s="44">
        <v>478000</v>
      </c>
      <c r="K631" s="44">
        <v>0</v>
      </c>
      <c r="L631" s="44">
        <v>1848775.17</v>
      </c>
      <c r="M631" s="43">
        <f t="shared" si="40"/>
        <v>0.024633338738765092</v>
      </c>
    </row>
    <row r="632" spans="1:13" s="16" customFormat="1" ht="13.5" hidden="1">
      <c r="A632" s="39" t="s">
        <v>1734</v>
      </c>
      <c r="B632" s="41" t="s">
        <v>1322</v>
      </c>
      <c r="C632" s="42">
        <f t="shared" si="38"/>
        <v>1810500</v>
      </c>
      <c r="D632" s="42">
        <v>2000</v>
      </c>
      <c r="E632" s="42">
        <v>0</v>
      </c>
      <c r="F632" s="42">
        <v>1543500</v>
      </c>
      <c r="G632" s="42">
        <v>265000</v>
      </c>
      <c r="H632" s="42">
        <f t="shared" si="39"/>
        <v>168000</v>
      </c>
      <c r="I632" s="44">
        <v>0</v>
      </c>
      <c r="J632" s="44">
        <v>0</v>
      </c>
      <c r="K632" s="44">
        <v>0</v>
      </c>
      <c r="L632" s="44">
        <v>168000</v>
      </c>
      <c r="M632" s="43">
        <f t="shared" si="40"/>
        <v>0.0927920463960232</v>
      </c>
    </row>
    <row r="633" spans="1:13" s="16" customFormat="1" ht="13.5" hidden="1">
      <c r="A633" s="39" t="s">
        <v>1436</v>
      </c>
      <c r="B633" s="41" t="s">
        <v>1323</v>
      </c>
      <c r="C633" s="42">
        <f t="shared" si="38"/>
        <v>0</v>
      </c>
      <c r="D633" s="42">
        <v>0</v>
      </c>
      <c r="E633" s="42">
        <v>0</v>
      </c>
      <c r="F633" s="42">
        <v>0</v>
      </c>
      <c r="G633" s="42">
        <v>0</v>
      </c>
      <c r="H633" s="42">
        <f t="shared" si="39"/>
        <v>0</v>
      </c>
      <c r="I633" s="44">
        <v>0</v>
      </c>
      <c r="J633" s="44">
        <v>0</v>
      </c>
      <c r="K633" s="44">
        <v>0</v>
      </c>
      <c r="L633" s="44">
        <v>0</v>
      </c>
      <c r="M633" s="43" t="e">
        <f t="shared" si="40"/>
        <v>#DIV/0!</v>
      </c>
    </row>
    <row r="634" spans="1:13" s="16" customFormat="1" ht="13.5" hidden="1">
      <c r="A634" s="39" t="s">
        <v>1472</v>
      </c>
      <c r="B634" s="41" t="s">
        <v>1324</v>
      </c>
      <c r="C634" s="42">
        <f t="shared" si="38"/>
        <v>77000</v>
      </c>
      <c r="D634" s="42">
        <v>0</v>
      </c>
      <c r="E634" s="42">
        <v>0</v>
      </c>
      <c r="F634" s="42">
        <v>0</v>
      </c>
      <c r="G634" s="42">
        <v>77000</v>
      </c>
      <c r="H634" s="42">
        <f t="shared" si="39"/>
        <v>0</v>
      </c>
      <c r="I634" s="44">
        <v>0</v>
      </c>
      <c r="J634" s="44">
        <v>0</v>
      </c>
      <c r="K634" s="44">
        <v>0</v>
      </c>
      <c r="L634" s="44">
        <v>0</v>
      </c>
      <c r="M634" s="43">
        <f t="shared" si="40"/>
        <v>0</v>
      </c>
    </row>
    <row r="635" spans="1:13" s="16" customFormat="1" ht="13.5" hidden="1">
      <c r="A635" s="39" t="s">
        <v>1989</v>
      </c>
      <c r="B635" s="41" t="s">
        <v>1325</v>
      </c>
      <c r="C635" s="42">
        <f t="shared" si="38"/>
        <v>1733500</v>
      </c>
      <c r="D635" s="42">
        <v>2000</v>
      </c>
      <c r="E635" s="42">
        <v>0</v>
      </c>
      <c r="F635" s="42">
        <v>1543500</v>
      </c>
      <c r="G635" s="42">
        <v>188000</v>
      </c>
      <c r="H635" s="42">
        <f t="shared" si="39"/>
        <v>168000</v>
      </c>
      <c r="I635" s="44">
        <v>0</v>
      </c>
      <c r="J635" s="44">
        <v>0</v>
      </c>
      <c r="K635" s="44">
        <v>0</v>
      </c>
      <c r="L635" s="44">
        <v>168000</v>
      </c>
      <c r="M635" s="43">
        <f t="shared" si="40"/>
        <v>0.09691375829247188</v>
      </c>
    </row>
    <row r="636" spans="1:13" s="16" customFormat="1" ht="13.5" hidden="1">
      <c r="A636" s="39" t="s">
        <v>1597</v>
      </c>
      <c r="B636" s="41" t="s">
        <v>1326</v>
      </c>
      <c r="C636" s="42">
        <f t="shared" si="38"/>
        <v>92645846.12</v>
      </c>
      <c r="D636" s="42">
        <v>5026000</v>
      </c>
      <c r="E636" s="42">
        <v>13625822</v>
      </c>
      <c r="F636" s="42">
        <v>32591759.2</v>
      </c>
      <c r="G636" s="42">
        <v>41402264.92</v>
      </c>
      <c r="H636" s="42">
        <f t="shared" si="39"/>
        <v>2158775.17</v>
      </c>
      <c r="I636" s="44">
        <v>0</v>
      </c>
      <c r="J636" s="44">
        <v>478000</v>
      </c>
      <c r="K636" s="44">
        <v>0</v>
      </c>
      <c r="L636" s="44">
        <v>1680775.17</v>
      </c>
      <c r="M636" s="43">
        <f t="shared" si="40"/>
        <v>0.023301370330234078</v>
      </c>
    </row>
    <row r="637" spans="1:13" s="16" customFormat="1" ht="41.25" hidden="1">
      <c r="A637" s="39" t="s">
        <v>2012</v>
      </c>
      <c r="B637" s="41" t="s">
        <v>1327</v>
      </c>
      <c r="C637" s="42">
        <f aca="true" t="shared" si="41" ref="C637:C700">SUM(D637:G637)</f>
        <v>10000</v>
      </c>
      <c r="D637" s="42">
        <v>0</v>
      </c>
      <c r="E637" s="42">
        <v>0</v>
      </c>
      <c r="F637" s="42">
        <v>0</v>
      </c>
      <c r="G637" s="42">
        <v>10000</v>
      </c>
      <c r="H637" s="42">
        <f aca="true" t="shared" si="42" ref="H637:H700">SUM(I637:L637)</f>
        <v>2000</v>
      </c>
      <c r="I637" s="44">
        <v>0</v>
      </c>
      <c r="J637" s="44">
        <v>0</v>
      </c>
      <c r="K637" s="44">
        <v>0</v>
      </c>
      <c r="L637" s="44">
        <v>2000</v>
      </c>
      <c r="M637" s="43">
        <f t="shared" si="40"/>
        <v>0.2</v>
      </c>
    </row>
    <row r="638" spans="1:13" s="16" customFormat="1" ht="13.5" hidden="1">
      <c r="A638" s="39" t="s">
        <v>1931</v>
      </c>
      <c r="B638" s="41" t="s">
        <v>1328</v>
      </c>
      <c r="C638" s="42">
        <f t="shared" si="41"/>
        <v>10000</v>
      </c>
      <c r="D638" s="42">
        <v>0</v>
      </c>
      <c r="E638" s="42">
        <v>0</v>
      </c>
      <c r="F638" s="42">
        <v>0</v>
      </c>
      <c r="G638" s="42">
        <v>10000</v>
      </c>
      <c r="H638" s="42">
        <f t="shared" si="42"/>
        <v>2000</v>
      </c>
      <c r="I638" s="44">
        <v>0</v>
      </c>
      <c r="J638" s="44">
        <v>0</v>
      </c>
      <c r="K638" s="44">
        <v>0</v>
      </c>
      <c r="L638" s="44">
        <v>2000</v>
      </c>
      <c r="M638" s="43">
        <f t="shared" si="40"/>
        <v>0.2</v>
      </c>
    </row>
    <row r="639" spans="1:13" s="16" customFormat="1" ht="30.75" hidden="1">
      <c r="A639" s="39" t="s">
        <v>2122</v>
      </c>
      <c r="B639" s="41" t="s">
        <v>1329</v>
      </c>
      <c r="C639" s="42">
        <f t="shared" si="41"/>
        <v>10000</v>
      </c>
      <c r="D639" s="42">
        <v>0</v>
      </c>
      <c r="E639" s="42">
        <v>0</v>
      </c>
      <c r="F639" s="42">
        <v>0</v>
      </c>
      <c r="G639" s="42">
        <v>10000</v>
      </c>
      <c r="H639" s="42">
        <f t="shared" si="42"/>
        <v>2000</v>
      </c>
      <c r="I639" s="44">
        <v>0</v>
      </c>
      <c r="J639" s="44">
        <v>0</v>
      </c>
      <c r="K639" s="44">
        <v>0</v>
      </c>
      <c r="L639" s="44">
        <v>2000</v>
      </c>
      <c r="M639" s="43">
        <f t="shared" si="40"/>
        <v>0.2</v>
      </c>
    </row>
    <row r="640" spans="1:13" s="16" customFormat="1" ht="13.5" hidden="1">
      <c r="A640" s="39" t="s">
        <v>1433</v>
      </c>
      <c r="B640" s="41" t="s">
        <v>1330</v>
      </c>
      <c r="C640" s="42">
        <f t="shared" si="41"/>
        <v>170657201.42</v>
      </c>
      <c r="D640" s="42">
        <v>141711650</v>
      </c>
      <c r="E640" s="42">
        <v>13321500</v>
      </c>
      <c r="F640" s="42">
        <v>7209706.89</v>
      </c>
      <c r="G640" s="42">
        <v>8414344.53</v>
      </c>
      <c r="H640" s="42">
        <f t="shared" si="42"/>
        <v>0</v>
      </c>
      <c r="I640" s="44">
        <v>0</v>
      </c>
      <c r="J640" s="44">
        <v>0</v>
      </c>
      <c r="K640" s="44">
        <v>0</v>
      </c>
      <c r="L640" s="44">
        <v>0</v>
      </c>
      <c r="M640" s="43">
        <f t="shared" si="40"/>
        <v>0</v>
      </c>
    </row>
    <row r="641" spans="1:13" s="16" customFormat="1" ht="13.5" hidden="1">
      <c r="A641" s="39" t="s">
        <v>1853</v>
      </c>
      <c r="B641" s="41" t="s">
        <v>1331</v>
      </c>
      <c r="C641" s="42">
        <f t="shared" si="41"/>
        <v>170657201.42</v>
      </c>
      <c r="D641" s="42">
        <v>141711650</v>
      </c>
      <c r="E641" s="42">
        <v>13321500</v>
      </c>
      <c r="F641" s="42">
        <v>7209706.89</v>
      </c>
      <c r="G641" s="42">
        <v>8414344.53</v>
      </c>
      <c r="H641" s="42">
        <f t="shared" si="42"/>
        <v>0</v>
      </c>
      <c r="I641" s="44">
        <v>0</v>
      </c>
      <c r="J641" s="44">
        <v>0</v>
      </c>
      <c r="K641" s="44">
        <v>0</v>
      </c>
      <c r="L641" s="44">
        <v>0</v>
      </c>
      <c r="M641" s="43">
        <f t="shared" si="40"/>
        <v>0</v>
      </c>
    </row>
    <row r="642" spans="1:13" s="16" customFormat="1" ht="13.5" hidden="1">
      <c r="A642" s="39" t="s">
        <v>2037</v>
      </c>
      <c r="B642" s="41" t="s">
        <v>1332</v>
      </c>
      <c r="C642" s="42">
        <f t="shared" si="41"/>
        <v>170557201.42</v>
      </c>
      <c r="D642" s="42">
        <v>141611650</v>
      </c>
      <c r="E642" s="42">
        <v>13321500</v>
      </c>
      <c r="F642" s="42">
        <v>7209706.89</v>
      </c>
      <c r="G642" s="42">
        <v>8414344.53</v>
      </c>
      <c r="H642" s="42">
        <f t="shared" si="42"/>
        <v>0</v>
      </c>
      <c r="I642" s="44">
        <v>0</v>
      </c>
      <c r="J642" s="44">
        <v>0</v>
      </c>
      <c r="K642" s="44">
        <v>0</v>
      </c>
      <c r="L642" s="44">
        <v>0</v>
      </c>
      <c r="M642" s="43">
        <f t="shared" si="40"/>
        <v>0</v>
      </c>
    </row>
    <row r="643" spans="1:13" s="16" customFormat="1" ht="13.5" hidden="1">
      <c r="A643" s="39" t="s">
        <v>1597</v>
      </c>
      <c r="B643" s="41" t="s">
        <v>1333</v>
      </c>
      <c r="C643" s="42">
        <f t="shared" si="41"/>
        <v>100000</v>
      </c>
      <c r="D643" s="42">
        <v>100000</v>
      </c>
      <c r="E643" s="42">
        <v>0</v>
      </c>
      <c r="F643" s="42">
        <v>0</v>
      </c>
      <c r="G643" s="42">
        <v>0</v>
      </c>
      <c r="H643" s="42">
        <f t="shared" si="42"/>
        <v>0</v>
      </c>
      <c r="I643" s="44">
        <v>0</v>
      </c>
      <c r="J643" s="44">
        <v>0</v>
      </c>
      <c r="K643" s="44">
        <v>0</v>
      </c>
      <c r="L643" s="44">
        <v>0</v>
      </c>
      <c r="M643" s="43">
        <f t="shared" si="40"/>
        <v>0</v>
      </c>
    </row>
    <row r="644" spans="1:13" s="16" customFormat="1" ht="13.5">
      <c r="A644" s="39" t="s">
        <v>1433</v>
      </c>
      <c r="B644" s="41" t="s">
        <v>1330</v>
      </c>
      <c r="C644" s="42">
        <v>80000</v>
      </c>
      <c r="D644" s="42">
        <v>0</v>
      </c>
      <c r="E644" s="42">
        <v>0</v>
      </c>
      <c r="F644" s="42">
        <v>0</v>
      </c>
      <c r="G644" s="42">
        <v>0</v>
      </c>
      <c r="H644" s="42">
        <f t="shared" si="42"/>
        <v>0</v>
      </c>
      <c r="I644" s="44">
        <v>0</v>
      </c>
      <c r="J644" s="44">
        <v>0</v>
      </c>
      <c r="K644" s="44">
        <v>0</v>
      </c>
      <c r="L644" s="44">
        <v>0</v>
      </c>
      <c r="M644" s="43">
        <f t="shared" si="40"/>
        <v>0</v>
      </c>
    </row>
    <row r="645" spans="1:13" s="16" customFormat="1" ht="41.25" hidden="1">
      <c r="A645" s="39" t="s">
        <v>2012</v>
      </c>
      <c r="B645" s="41" t="s">
        <v>1334</v>
      </c>
      <c r="C645" s="42">
        <f t="shared" si="41"/>
        <v>0</v>
      </c>
      <c r="D645" s="42">
        <v>0</v>
      </c>
      <c r="E645" s="42">
        <v>0</v>
      </c>
      <c r="F645" s="42">
        <v>0</v>
      </c>
      <c r="G645" s="42">
        <v>0</v>
      </c>
      <c r="H645" s="42">
        <f t="shared" si="42"/>
        <v>0</v>
      </c>
      <c r="I645" s="44">
        <v>0</v>
      </c>
      <c r="J645" s="44">
        <v>0</v>
      </c>
      <c r="K645" s="44">
        <v>0</v>
      </c>
      <c r="L645" s="44">
        <v>0</v>
      </c>
      <c r="M645" s="43" t="e">
        <f t="shared" si="40"/>
        <v>#DIV/0!</v>
      </c>
    </row>
    <row r="646" spans="1:13" s="16" customFormat="1" ht="13.5" hidden="1">
      <c r="A646" s="39" t="s">
        <v>1931</v>
      </c>
      <c r="B646" s="41" t="s">
        <v>1335</v>
      </c>
      <c r="C646" s="42">
        <f t="shared" si="41"/>
        <v>0</v>
      </c>
      <c r="D646" s="42">
        <v>0</v>
      </c>
      <c r="E646" s="42">
        <v>0</v>
      </c>
      <c r="F646" s="42">
        <v>0</v>
      </c>
      <c r="G646" s="42">
        <v>0</v>
      </c>
      <c r="H646" s="42">
        <f t="shared" si="42"/>
        <v>0</v>
      </c>
      <c r="I646" s="44">
        <v>0</v>
      </c>
      <c r="J646" s="44">
        <v>0</v>
      </c>
      <c r="K646" s="44">
        <v>0</v>
      </c>
      <c r="L646" s="44">
        <v>0</v>
      </c>
      <c r="M646" s="43" t="e">
        <f t="shared" si="40"/>
        <v>#DIV/0!</v>
      </c>
    </row>
    <row r="647" spans="1:13" s="16" customFormat="1" ht="13.5" hidden="1">
      <c r="A647" s="39" t="s">
        <v>2121</v>
      </c>
      <c r="B647" s="41" t="s">
        <v>1336</v>
      </c>
      <c r="C647" s="42">
        <f t="shared" si="41"/>
        <v>0</v>
      </c>
      <c r="D647" s="42">
        <v>0</v>
      </c>
      <c r="E647" s="42">
        <v>0</v>
      </c>
      <c r="F647" s="42">
        <v>0</v>
      </c>
      <c r="G647" s="42">
        <v>0</v>
      </c>
      <c r="H647" s="42">
        <f t="shared" si="42"/>
        <v>0</v>
      </c>
      <c r="I647" s="44">
        <v>0</v>
      </c>
      <c r="J647" s="44">
        <v>0</v>
      </c>
      <c r="K647" s="44">
        <v>0</v>
      </c>
      <c r="L647" s="44">
        <v>0</v>
      </c>
      <c r="M647" s="43" t="e">
        <f t="shared" si="40"/>
        <v>#DIV/0!</v>
      </c>
    </row>
    <row r="648" spans="1:13" s="16" customFormat="1" ht="21" hidden="1">
      <c r="A648" s="39" t="s">
        <v>2123</v>
      </c>
      <c r="B648" s="41" t="s">
        <v>1337</v>
      </c>
      <c r="C648" s="42">
        <f t="shared" si="41"/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f t="shared" si="42"/>
        <v>0</v>
      </c>
      <c r="I648" s="44">
        <v>0</v>
      </c>
      <c r="J648" s="44">
        <v>0</v>
      </c>
      <c r="K648" s="44">
        <v>0</v>
      </c>
      <c r="L648" s="44">
        <v>0</v>
      </c>
      <c r="M648" s="43" t="e">
        <f t="shared" si="40"/>
        <v>#DIV/0!</v>
      </c>
    </row>
    <row r="649" spans="1:13" s="16" customFormat="1" ht="21" hidden="1">
      <c r="A649" s="39" t="s">
        <v>42</v>
      </c>
      <c r="B649" s="41" t="s">
        <v>1338</v>
      </c>
      <c r="C649" s="42">
        <f t="shared" si="41"/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f t="shared" si="42"/>
        <v>0</v>
      </c>
      <c r="I649" s="44">
        <v>0</v>
      </c>
      <c r="J649" s="44">
        <v>0</v>
      </c>
      <c r="K649" s="44">
        <v>0</v>
      </c>
      <c r="L649" s="44">
        <v>0</v>
      </c>
      <c r="M649" s="43" t="e">
        <f t="shared" si="40"/>
        <v>#DIV/0!</v>
      </c>
    </row>
    <row r="650" spans="1:13" s="16" customFormat="1" ht="21" hidden="1">
      <c r="A650" s="39" t="s">
        <v>2034</v>
      </c>
      <c r="B650" s="41" t="s">
        <v>1339</v>
      </c>
      <c r="C650" s="42">
        <f t="shared" si="41"/>
        <v>0</v>
      </c>
      <c r="D650" s="42">
        <v>0</v>
      </c>
      <c r="E650" s="42">
        <v>0</v>
      </c>
      <c r="F650" s="42">
        <v>0</v>
      </c>
      <c r="G650" s="42">
        <v>0</v>
      </c>
      <c r="H650" s="42">
        <f t="shared" si="42"/>
        <v>0</v>
      </c>
      <c r="I650" s="44">
        <v>0</v>
      </c>
      <c r="J650" s="44">
        <v>0</v>
      </c>
      <c r="K650" s="44">
        <v>0</v>
      </c>
      <c r="L650" s="44">
        <v>0</v>
      </c>
      <c r="M650" s="43" t="e">
        <f t="shared" si="40"/>
        <v>#DIV/0!</v>
      </c>
    </row>
    <row r="651" spans="1:13" s="16" customFormat="1" ht="21" hidden="1">
      <c r="A651" s="39" t="s">
        <v>35</v>
      </c>
      <c r="B651" s="41" t="s">
        <v>1340</v>
      </c>
      <c r="C651" s="42">
        <f t="shared" si="41"/>
        <v>0</v>
      </c>
      <c r="D651" s="42">
        <v>0</v>
      </c>
      <c r="E651" s="42">
        <v>0</v>
      </c>
      <c r="F651" s="42">
        <v>0</v>
      </c>
      <c r="G651" s="42">
        <v>0</v>
      </c>
      <c r="H651" s="42">
        <f t="shared" si="42"/>
        <v>0</v>
      </c>
      <c r="I651" s="44">
        <v>0</v>
      </c>
      <c r="J651" s="44">
        <v>0</v>
      </c>
      <c r="K651" s="44">
        <v>0</v>
      </c>
      <c r="L651" s="44">
        <v>0</v>
      </c>
      <c r="M651" s="43" t="e">
        <f t="shared" si="40"/>
        <v>#DIV/0!</v>
      </c>
    </row>
    <row r="652" spans="1:13" s="16" customFormat="1" ht="21" hidden="1">
      <c r="A652" s="39" t="s">
        <v>1748</v>
      </c>
      <c r="B652" s="41" t="s">
        <v>1341</v>
      </c>
      <c r="C652" s="42">
        <f t="shared" si="41"/>
        <v>0</v>
      </c>
      <c r="D652" s="42">
        <v>0</v>
      </c>
      <c r="E652" s="42">
        <v>0</v>
      </c>
      <c r="F652" s="42">
        <v>0</v>
      </c>
      <c r="G652" s="42">
        <v>0</v>
      </c>
      <c r="H652" s="42">
        <f t="shared" si="42"/>
        <v>0</v>
      </c>
      <c r="I652" s="44">
        <v>0</v>
      </c>
      <c r="J652" s="44">
        <v>0</v>
      </c>
      <c r="K652" s="44">
        <v>0</v>
      </c>
      <c r="L652" s="44">
        <v>0</v>
      </c>
      <c r="M652" s="43" t="e">
        <f t="shared" si="40"/>
        <v>#DIV/0!</v>
      </c>
    </row>
    <row r="653" spans="1:13" s="16" customFormat="1" ht="13.5">
      <c r="A653" s="39" t="s">
        <v>879</v>
      </c>
      <c r="B653" s="41" t="s">
        <v>1342</v>
      </c>
      <c r="C653" s="42">
        <v>11000</v>
      </c>
      <c r="D653" s="42">
        <v>738046212.63</v>
      </c>
      <c r="E653" s="42">
        <v>384699574.39</v>
      </c>
      <c r="F653" s="42">
        <v>72431949.5</v>
      </c>
      <c r="G653" s="42">
        <v>39336739.08</v>
      </c>
      <c r="H653" s="42">
        <v>5312</v>
      </c>
      <c r="I653" s="44">
        <v>108550008.85</v>
      </c>
      <c r="J653" s="44">
        <v>41935650.01</v>
      </c>
      <c r="K653" s="44">
        <v>8866032.09</v>
      </c>
      <c r="L653" s="44">
        <v>2610520.58</v>
      </c>
      <c r="M653" s="43">
        <f t="shared" si="40"/>
        <v>0.4829090909090909</v>
      </c>
    </row>
    <row r="654" spans="1:13" s="16" customFormat="1" ht="41.25" hidden="1">
      <c r="A654" s="39" t="s">
        <v>2012</v>
      </c>
      <c r="B654" s="41" t="s">
        <v>1343</v>
      </c>
      <c r="C654" s="42">
        <f t="shared" si="41"/>
        <v>672667960.4499999</v>
      </c>
      <c r="D654" s="42">
        <v>389238285.25</v>
      </c>
      <c r="E654" s="42">
        <v>238039205.65</v>
      </c>
      <c r="F654" s="42">
        <v>35194487.55</v>
      </c>
      <c r="G654" s="42">
        <v>10195982</v>
      </c>
      <c r="H654" s="42">
        <f t="shared" si="42"/>
        <v>109928012.14000002</v>
      </c>
      <c r="I654" s="44">
        <v>72167630.62</v>
      </c>
      <c r="J654" s="44">
        <v>31385765.18</v>
      </c>
      <c r="K654" s="44">
        <v>5321445.03</v>
      </c>
      <c r="L654" s="44">
        <v>1053171.31</v>
      </c>
      <c r="M654" s="43">
        <f t="shared" si="40"/>
        <v>0.16342091284749258</v>
      </c>
    </row>
    <row r="655" spans="1:13" s="16" customFormat="1" ht="13.5" hidden="1">
      <c r="A655" s="39" t="s">
        <v>1931</v>
      </c>
      <c r="B655" s="41" t="s">
        <v>1344</v>
      </c>
      <c r="C655" s="42">
        <f t="shared" si="41"/>
        <v>238625110.03</v>
      </c>
      <c r="D655" s="42">
        <v>134947160.69</v>
      </c>
      <c r="E655" s="42">
        <v>77022217.34</v>
      </c>
      <c r="F655" s="42">
        <v>16460450</v>
      </c>
      <c r="G655" s="42">
        <v>10195282</v>
      </c>
      <c r="H655" s="42">
        <f t="shared" si="42"/>
        <v>38597789.38</v>
      </c>
      <c r="I655" s="44">
        <v>22198776.07</v>
      </c>
      <c r="J655" s="44">
        <v>12157052.02</v>
      </c>
      <c r="K655" s="44">
        <v>3188789.98</v>
      </c>
      <c r="L655" s="44">
        <v>1053171.31</v>
      </c>
      <c r="M655" s="43">
        <f t="shared" si="40"/>
        <v>0.16175074523861918</v>
      </c>
    </row>
    <row r="656" spans="1:13" s="16" customFormat="1" ht="13.5" hidden="1">
      <c r="A656" s="39" t="s">
        <v>2121</v>
      </c>
      <c r="B656" s="41" t="s">
        <v>1345</v>
      </c>
      <c r="C656" s="42">
        <f t="shared" si="41"/>
        <v>182896896.17000002</v>
      </c>
      <c r="D656" s="42">
        <v>103969898.23</v>
      </c>
      <c r="E656" s="42">
        <v>58648995.94</v>
      </c>
      <c r="F656" s="42">
        <v>12496770</v>
      </c>
      <c r="G656" s="42">
        <v>7781232</v>
      </c>
      <c r="H656" s="42">
        <f t="shared" si="42"/>
        <v>29646286.089999996</v>
      </c>
      <c r="I656" s="44">
        <v>16666412.95</v>
      </c>
      <c r="J656" s="44">
        <v>9704972.6</v>
      </c>
      <c r="K656" s="44">
        <v>2442151.22</v>
      </c>
      <c r="L656" s="44">
        <v>832749.32</v>
      </c>
      <c r="M656" s="43">
        <f t="shared" si="40"/>
        <v>0.16209288791016008</v>
      </c>
    </row>
    <row r="657" spans="1:13" s="16" customFormat="1" ht="21" hidden="1">
      <c r="A657" s="39" t="s">
        <v>40</v>
      </c>
      <c r="B657" s="41" t="s">
        <v>1346</v>
      </c>
      <c r="C657" s="42">
        <f t="shared" si="41"/>
        <v>2062280.9</v>
      </c>
      <c r="D657" s="42">
        <v>302908</v>
      </c>
      <c r="E657" s="42">
        <v>1708092.9</v>
      </c>
      <c r="F657" s="42">
        <v>2880</v>
      </c>
      <c r="G657" s="42">
        <v>48400</v>
      </c>
      <c r="H657" s="42">
        <f t="shared" si="42"/>
        <v>81503.69</v>
      </c>
      <c r="I657" s="44">
        <v>1775.97</v>
      </c>
      <c r="J657" s="44">
        <v>79299.15</v>
      </c>
      <c r="K657" s="44">
        <v>428.57</v>
      </c>
      <c r="L657" s="44">
        <v>0</v>
      </c>
      <c r="M657" s="43">
        <f t="shared" si="40"/>
        <v>0.03952113894862722</v>
      </c>
    </row>
    <row r="658" spans="1:13" s="16" customFormat="1" ht="21" hidden="1">
      <c r="A658" s="39" t="s">
        <v>2123</v>
      </c>
      <c r="B658" s="41" t="s">
        <v>1347</v>
      </c>
      <c r="C658" s="42">
        <f t="shared" si="41"/>
        <v>53665932.96</v>
      </c>
      <c r="D658" s="42">
        <v>30674354.46</v>
      </c>
      <c r="E658" s="42">
        <v>16665128.5</v>
      </c>
      <c r="F658" s="42">
        <v>3960800</v>
      </c>
      <c r="G658" s="42">
        <v>2365650</v>
      </c>
      <c r="H658" s="42">
        <f t="shared" si="42"/>
        <v>8869999.6</v>
      </c>
      <c r="I658" s="44">
        <v>5530587.15</v>
      </c>
      <c r="J658" s="44">
        <v>2372780.27</v>
      </c>
      <c r="K658" s="44">
        <v>746210.19</v>
      </c>
      <c r="L658" s="44">
        <v>220421.99</v>
      </c>
      <c r="M658" s="43">
        <f t="shared" si="40"/>
        <v>0.1652817553104177</v>
      </c>
    </row>
    <row r="659" spans="1:13" s="16" customFormat="1" ht="13.5" hidden="1">
      <c r="A659" s="39" t="s">
        <v>101</v>
      </c>
      <c r="B659" s="41" t="s">
        <v>1348</v>
      </c>
      <c r="C659" s="42">
        <f t="shared" si="41"/>
        <v>434042850.42</v>
      </c>
      <c r="D659" s="42">
        <v>254291124.56</v>
      </c>
      <c r="E659" s="42">
        <v>161016988.31</v>
      </c>
      <c r="F659" s="42">
        <v>18734037.55</v>
      </c>
      <c r="G659" s="42">
        <v>700</v>
      </c>
      <c r="H659" s="42">
        <f t="shared" si="42"/>
        <v>71330222.75999999</v>
      </c>
      <c r="I659" s="44">
        <v>49968854.55</v>
      </c>
      <c r="J659" s="44">
        <v>19228713.16</v>
      </c>
      <c r="K659" s="44">
        <v>2132655.05</v>
      </c>
      <c r="L659" s="44">
        <v>0</v>
      </c>
      <c r="M659" s="43">
        <f aca="true" t="shared" si="43" ref="M659:M707">H659/C659</f>
        <v>0.16433912617378113</v>
      </c>
    </row>
    <row r="660" spans="1:13" s="16" customFormat="1" ht="13.5" hidden="1">
      <c r="A660" s="39" t="s">
        <v>897</v>
      </c>
      <c r="B660" s="41" t="s">
        <v>270</v>
      </c>
      <c r="C660" s="42">
        <f t="shared" si="41"/>
        <v>332520436.28000003</v>
      </c>
      <c r="D660" s="42">
        <v>195701263.88</v>
      </c>
      <c r="E660" s="42">
        <v>122797779.85</v>
      </c>
      <c r="F660" s="42">
        <v>14020792.55</v>
      </c>
      <c r="G660" s="42">
        <v>600</v>
      </c>
      <c r="H660" s="42">
        <f t="shared" si="42"/>
        <v>56342605.06</v>
      </c>
      <c r="I660" s="44">
        <v>38890502.63</v>
      </c>
      <c r="J660" s="44">
        <v>15766396.64</v>
      </c>
      <c r="K660" s="44">
        <v>1685705.79</v>
      </c>
      <c r="L660" s="44">
        <v>0</v>
      </c>
      <c r="M660" s="43">
        <f t="shared" si="43"/>
        <v>0.16944102952083376</v>
      </c>
    </row>
    <row r="661" spans="1:13" s="16" customFormat="1" ht="21" hidden="1">
      <c r="A661" s="39" t="s">
        <v>2040</v>
      </c>
      <c r="B661" s="41" t="s">
        <v>271</v>
      </c>
      <c r="C661" s="42">
        <f t="shared" si="41"/>
        <v>3040352.75</v>
      </c>
      <c r="D661" s="42">
        <v>1224814.5</v>
      </c>
      <c r="E661" s="42">
        <v>1361098.25</v>
      </c>
      <c r="F661" s="42">
        <v>454440</v>
      </c>
      <c r="G661" s="42">
        <v>0</v>
      </c>
      <c r="H661" s="42">
        <f t="shared" si="42"/>
        <v>203292.38</v>
      </c>
      <c r="I661" s="44">
        <v>194159.91</v>
      </c>
      <c r="J661" s="44">
        <v>8892.47</v>
      </c>
      <c r="K661" s="44">
        <v>240</v>
      </c>
      <c r="L661" s="44">
        <v>0</v>
      </c>
      <c r="M661" s="43">
        <f t="shared" si="43"/>
        <v>0.06686473469238068</v>
      </c>
    </row>
    <row r="662" spans="1:13" s="16" customFormat="1" ht="30.75" hidden="1">
      <c r="A662" s="39" t="s">
        <v>2120</v>
      </c>
      <c r="B662" s="41" t="s">
        <v>272</v>
      </c>
      <c r="C662" s="42">
        <f t="shared" si="41"/>
        <v>280245</v>
      </c>
      <c r="D662" s="42">
        <v>280245</v>
      </c>
      <c r="E662" s="42">
        <v>0</v>
      </c>
      <c r="F662" s="42">
        <v>0</v>
      </c>
      <c r="G662" s="42">
        <v>0</v>
      </c>
      <c r="H662" s="42">
        <f t="shared" si="42"/>
        <v>61372</v>
      </c>
      <c r="I662" s="44">
        <v>61372</v>
      </c>
      <c r="J662" s="44">
        <v>0</v>
      </c>
      <c r="K662" s="44">
        <v>0</v>
      </c>
      <c r="L662" s="44">
        <v>0</v>
      </c>
      <c r="M662" s="43">
        <f t="shared" si="43"/>
        <v>0.21899409445306786</v>
      </c>
    </row>
    <row r="663" spans="1:13" s="16" customFormat="1" ht="30.75" hidden="1">
      <c r="A663" s="39" t="s">
        <v>2038</v>
      </c>
      <c r="B663" s="41" t="s">
        <v>273</v>
      </c>
      <c r="C663" s="42">
        <f t="shared" si="41"/>
        <v>98201816.39</v>
      </c>
      <c r="D663" s="42">
        <v>57084801.18</v>
      </c>
      <c r="E663" s="42">
        <v>36858110.21</v>
      </c>
      <c r="F663" s="42">
        <v>4258805</v>
      </c>
      <c r="G663" s="42">
        <v>100</v>
      </c>
      <c r="H663" s="42">
        <f t="shared" si="42"/>
        <v>14722953.319999998</v>
      </c>
      <c r="I663" s="44">
        <v>10822820.01</v>
      </c>
      <c r="J663" s="44">
        <v>3453424.05</v>
      </c>
      <c r="K663" s="44">
        <v>446709.26</v>
      </c>
      <c r="L663" s="44">
        <v>0</v>
      </c>
      <c r="M663" s="43">
        <f t="shared" si="43"/>
        <v>0.14992546839998422</v>
      </c>
    </row>
    <row r="664" spans="1:13" s="16" customFormat="1" ht="13.5" hidden="1">
      <c r="A664" s="39" t="s">
        <v>702</v>
      </c>
      <c r="B664" s="41" t="s">
        <v>274</v>
      </c>
      <c r="C664" s="42">
        <f t="shared" si="41"/>
        <v>0</v>
      </c>
      <c r="D664" s="42">
        <v>0</v>
      </c>
      <c r="E664" s="42">
        <v>0</v>
      </c>
      <c r="F664" s="42">
        <v>0</v>
      </c>
      <c r="G664" s="42">
        <v>0</v>
      </c>
      <c r="H664" s="42">
        <f t="shared" si="42"/>
        <v>0</v>
      </c>
      <c r="I664" s="44">
        <v>0</v>
      </c>
      <c r="J664" s="44">
        <v>0</v>
      </c>
      <c r="K664" s="44">
        <v>0</v>
      </c>
      <c r="L664" s="44">
        <v>0</v>
      </c>
      <c r="M664" s="43" t="e">
        <f t="shared" si="43"/>
        <v>#DIV/0!</v>
      </c>
    </row>
    <row r="665" spans="1:13" s="16" customFormat="1" ht="13.5" hidden="1">
      <c r="A665" s="39" t="s">
        <v>685</v>
      </c>
      <c r="B665" s="41" t="s">
        <v>275</v>
      </c>
      <c r="C665" s="42">
        <f t="shared" si="41"/>
        <v>0</v>
      </c>
      <c r="D665" s="42">
        <v>0</v>
      </c>
      <c r="E665" s="42">
        <v>0</v>
      </c>
      <c r="F665" s="42">
        <v>0</v>
      </c>
      <c r="G665" s="42">
        <v>0</v>
      </c>
      <c r="H665" s="42">
        <f t="shared" si="42"/>
        <v>0</v>
      </c>
      <c r="I665" s="44">
        <v>0</v>
      </c>
      <c r="J665" s="44">
        <v>0</v>
      </c>
      <c r="K665" s="44">
        <v>0</v>
      </c>
      <c r="L665" s="44">
        <v>0</v>
      </c>
      <c r="M665" s="43" t="e">
        <f t="shared" si="43"/>
        <v>#DIV/0!</v>
      </c>
    </row>
    <row r="666" spans="1:13" s="16" customFormat="1" ht="13.5" hidden="1">
      <c r="A666" s="39" t="s">
        <v>1003</v>
      </c>
      <c r="B666" s="41" t="s">
        <v>276</v>
      </c>
      <c r="C666" s="42">
        <f t="shared" si="41"/>
        <v>0</v>
      </c>
      <c r="D666" s="42">
        <v>0</v>
      </c>
      <c r="E666" s="42">
        <v>0</v>
      </c>
      <c r="F666" s="42">
        <v>0</v>
      </c>
      <c r="G666" s="42">
        <v>0</v>
      </c>
      <c r="H666" s="42">
        <f t="shared" si="42"/>
        <v>0</v>
      </c>
      <c r="I666" s="44">
        <v>0</v>
      </c>
      <c r="J666" s="44">
        <v>0</v>
      </c>
      <c r="K666" s="44">
        <v>0</v>
      </c>
      <c r="L666" s="44">
        <v>0</v>
      </c>
      <c r="M666" s="43" t="e">
        <f t="shared" si="43"/>
        <v>#DIV/0!</v>
      </c>
    </row>
    <row r="667" spans="1:13" s="16" customFormat="1" ht="30.75" hidden="1">
      <c r="A667" s="39" t="s">
        <v>1359</v>
      </c>
      <c r="B667" s="41" t="s">
        <v>277</v>
      </c>
      <c r="C667" s="42">
        <f t="shared" si="41"/>
        <v>0</v>
      </c>
      <c r="D667" s="42">
        <v>0</v>
      </c>
      <c r="E667" s="42">
        <v>0</v>
      </c>
      <c r="F667" s="42">
        <v>0</v>
      </c>
      <c r="G667" s="42">
        <v>0</v>
      </c>
      <c r="H667" s="42">
        <f t="shared" si="42"/>
        <v>0</v>
      </c>
      <c r="I667" s="44">
        <v>0</v>
      </c>
      <c r="J667" s="44">
        <v>0</v>
      </c>
      <c r="K667" s="44">
        <v>0</v>
      </c>
      <c r="L667" s="44">
        <v>0</v>
      </c>
      <c r="M667" s="43" t="e">
        <f t="shared" si="43"/>
        <v>#DIV/0!</v>
      </c>
    </row>
    <row r="668" spans="1:13" s="16" customFormat="1" ht="21" hidden="1">
      <c r="A668" s="39" t="s">
        <v>42</v>
      </c>
      <c r="B668" s="41" t="s">
        <v>278</v>
      </c>
      <c r="C668" s="42">
        <f t="shared" si="41"/>
        <v>327147229.02</v>
      </c>
      <c r="D668" s="42">
        <v>155100755.83</v>
      </c>
      <c r="E668" s="42">
        <v>118154541.36</v>
      </c>
      <c r="F668" s="42">
        <v>33780730.95</v>
      </c>
      <c r="G668" s="42">
        <v>20111200.88</v>
      </c>
      <c r="H668" s="42">
        <f t="shared" si="42"/>
        <v>26932740.130000003</v>
      </c>
      <c r="I668" s="44">
        <v>15619343.68</v>
      </c>
      <c r="J668" s="44">
        <v>7080060.46</v>
      </c>
      <c r="K668" s="44">
        <v>2949505.21</v>
      </c>
      <c r="L668" s="44">
        <v>1283830.78</v>
      </c>
      <c r="M668" s="43">
        <f t="shared" si="43"/>
        <v>0.08232605304553407</v>
      </c>
    </row>
    <row r="669" spans="1:13" s="16" customFormat="1" ht="21" hidden="1">
      <c r="A669" s="39" t="s">
        <v>2034</v>
      </c>
      <c r="B669" s="41" t="s">
        <v>279</v>
      </c>
      <c r="C669" s="42">
        <f t="shared" si="41"/>
        <v>327147229.02</v>
      </c>
      <c r="D669" s="42">
        <v>155100755.83</v>
      </c>
      <c r="E669" s="42">
        <v>118154541.36</v>
      </c>
      <c r="F669" s="42">
        <v>33780730.95</v>
      </c>
      <c r="G669" s="42">
        <v>20111200.88</v>
      </c>
      <c r="H669" s="42">
        <f t="shared" si="42"/>
        <v>26932740.130000003</v>
      </c>
      <c r="I669" s="44">
        <v>15619343.68</v>
      </c>
      <c r="J669" s="44">
        <v>7080060.46</v>
      </c>
      <c r="K669" s="44">
        <v>2949505.21</v>
      </c>
      <c r="L669" s="44">
        <v>1283830.78</v>
      </c>
      <c r="M669" s="43">
        <f t="shared" si="43"/>
        <v>0.08232605304553407</v>
      </c>
    </row>
    <row r="670" spans="1:13" s="16" customFormat="1" ht="21" hidden="1">
      <c r="A670" s="39" t="s">
        <v>35</v>
      </c>
      <c r="B670" s="41" t="s">
        <v>280</v>
      </c>
      <c r="C670" s="42">
        <f t="shared" si="41"/>
        <v>26756297.520000003</v>
      </c>
      <c r="D670" s="42">
        <v>18910316.51</v>
      </c>
      <c r="E670" s="42">
        <v>6406021.01</v>
      </c>
      <c r="F670" s="42">
        <v>1400260</v>
      </c>
      <c r="G670" s="42">
        <v>39700</v>
      </c>
      <c r="H670" s="42">
        <f t="shared" si="42"/>
        <v>1546901.58</v>
      </c>
      <c r="I670" s="44">
        <v>961744.05</v>
      </c>
      <c r="J670" s="44">
        <v>377445.69</v>
      </c>
      <c r="K670" s="44">
        <v>199852.74</v>
      </c>
      <c r="L670" s="44">
        <v>7859.1</v>
      </c>
      <c r="M670" s="43">
        <f t="shared" si="43"/>
        <v>0.057814485686732635</v>
      </c>
    </row>
    <row r="671" spans="1:13" s="16" customFormat="1" ht="21" hidden="1">
      <c r="A671" s="39" t="s">
        <v>946</v>
      </c>
      <c r="B671" s="41" t="s">
        <v>281</v>
      </c>
      <c r="C671" s="42">
        <f t="shared" si="41"/>
        <v>11920032</v>
      </c>
      <c r="D671" s="42">
        <v>440500</v>
      </c>
      <c r="E671" s="42">
        <v>11479532</v>
      </c>
      <c r="F671" s="42">
        <v>0</v>
      </c>
      <c r="G671" s="42">
        <v>0</v>
      </c>
      <c r="H671" s="42">
        <f t="shared" si="42"/>
        <v>0</v>
      </c>
      <c r="I671" s="44">
        <v>0</v>
      </c>
      <c r="J671" s="44">
        <v>0</v>
      </c>
      <c r="K671" s="44">
        <v>0</v>
      </c>
      <c r="L671" s="44">
        <v>0</v>
      </c>
      <c r="M671" s="43">
        <f t="shared" si="43"/>
        <v>0</v>
      </c>
    </row>
    <row r="672" spans="1:13" s="16" customFormat="1" ht="21" hidden="1">
      <c r="A672" s="39" t="s">
        <v>1748</v>
      </c>
      <c r="B672" s="41" t="s">
        <v>282</v>
      </c>
      <c r="C672" s="42">
        <f t="shared" si="41"/>
        <v>288270899.5</v>
      </c>
      <c r="D672" s="42">
        <v>135749939.32</v>
      </c>
      <c r="E672" s="42">
        <v>100068988.35</v>
      </c>
      <c r="F672" s="42">
        <v>32380470.95</v>
      </c>
      <c r="G672" s="42">
        <v>20071500.88</v>
      </c>
      <c r="H672" s="42">
        <f t="shared" si="42"/>
        <v>25381838.549999997</v>
      </c>
      <c r="I672" s="44">
        <v>14657599.63</v>
      </c>
      <c r="J672" s="44">
        <v>6698614.77</v>
      </c>
      <c r="K672" s="44">
        <v>2749652.47</v>
      </c>
      <c r="L672" s="44">
        <v>1275971.68</v>
      </c>
      <c r="M672" s="43">
        <f t="shared" si="43"/>
        <v>0.08804856332714915</v>
      </c>
    </row>
    <row r="673" spans="1:13" s="16" customFormat="1" ht="30.75" hidden="1">
      <c r="A673" s="39" t="s">
        <v>909</v>
      </c>
      <c r="B673" s="41" t="s">
        <v>283</v>
      </c>
      <c r="C673" s="42">
        <f t="shared" si="41"/>
        <v>200000</v>
      </c>
      <c r="D673" s="42">
        <v>0</v>
      </c>
      <c r="E673" s="42">
        <v>200000</v>
      </c>
      <c r="F673" s="42">
        <v>0</v>
      </c>
      <c r="G673" s="42">
        <v>0</v>
      </c>
      <c r="H673" s="42">
        <f t="shared" si="42"/>
        <v>4000</v>
      </c>
      <c r="I673" s="44">
        <v>0</v>
      </c>
      <c r="J673" s="44">
        <v>4000</v>
      </c>
      <c r="K673" s="44">
        <v>0</v>
      </c>
      <c r="L673" s="44">
        <v>0</v>
      </c>
      <c r="M673" s="43">
        <f t="shared" si="43"/>
        <v>0.02</v>
      </c>
    </row>
    <row r="674" spans="1:13" s="16" customFormat="1" ht="13.5" hidden="1">
      <c r="A674" s="39" t="s">
        <v>1908</v>
      </c>
      <c r="B674" s="41" t="s">
        <v>284</v>
      </c>
      <c r="C674" s="42">
        <f t="shared" si="41"/>
        <v>10537061</v>
      </c>
      <c r="D674" s="42">
        <v>7205841</v>
      </c>
      <c r="E674" s="42">
        <v>2620820</v>
      </c>
      <c r="F674" s="42">
        <v>637400</v>
      </c>
      <c r="G674" s="42">
        <v>73000</v>
      </c>
      <c r="H674" s="42">
        <f t="shared" si="42"/>
        <v>744351.3</v>
      </c>
      <c r="I674" s="44">
        <v>489917</v>
      </c>
      <c r="J674" s="44">
        <v>204814.3</v>
      </c>
      <c r="K674" s="44">
        <v>49620</v>
      </c>
      <c r="L674" s="44">
        <v>0</v>
      </c>
      <c r="M674" s="43">
        <f t="shared" si="43"/>
        <v>0.070641263251679</v>
      </c>
    </row>
    <row r="675" spans="1:13" s="16" customFormat="1" ht="13.5" hidden="1">
      <c r="A675" s="39" t="s">
        <v>186</v>
      </c>
      <c r="B675" s="41" t="s">
        <v>285</v>
      </c>
      <c r="C675" s="42">
        <f t="shared" si="41"/>
        <v>17241</v>
      </c>
      <c r="D675" s="42">
        <v>17241</v>
      </c>
      <c r="E675" s="42">
        <v>0</v>
      </c>
      <c r="F675" s="42">
        <v>0</v>
      </c>
      <c r="G675" s="42">
        <v>0</v>
      </c>
      <c r="H675" s="42">
        <f t="shared" si="42"/>
        <v>17241</v>
      </c>
      <c r="I675" s="44">
        <v>17241</v>
      </c>
      <c r="J675" s="44">
        <v>0</v>
      </c>
      <c r="K675" s="44">
        <v>0</v>
      </c>
      <c r="L675" s="44">
        <v>0</v>
      </c>
      <c r="M675" s="43">
        <f t="shared" si="43"/>
        <v>1</v>
      </c>
    </row>
    <row r="676" spans="1:13" s="16" customFormat="1" ht="21" hidden="1">
      <c r="A676" s="39" t="s">
        <v>1642</v>
      </c>
      <c r="B676" s="41" t="s">
        <v>286</v>
      </c>
      <c r="C676" s="42">
        <f t="shared" si="41"/>
        <v>17241</v>
      </c>
      <c r="D676" s="42">
        <v>17241</v>
      </c>
      <c r="E676" s="42">
        <v>0</v>
      </c>
      <c r="F676" s="42">
        <v>0</v>
      </c>
      <c r="G676" s="42">
        <v>0</v>
      </c>
      <c r="H676" s="42">
        <f t="shared" si="42"/>
        <v>17241</v>
      </c>
      <c r="I676" s="44">
        <v>17241</v>
      </c>
      <c r="J676" s="44">
        <v>0</v>
      </c>
      <c r="K676" s="44">
        <v>0</v>
      </c>
      <c r="L676" s="44">
        <v>0</v>
      </c>
      <c r="M676" s="43">
        <f t="shared" si="43"/>
        <v>1</v>
      </c>
    </row>
    <row r="677" spans="1:13" s="16" customFormat="1" ht="13.5" hidden="1">
      <c r="A677" s="39" t="s">
        <v>137</v>
      </c>
      <c r="B677" s="41" t="s">
        <v>287</v>
      </c>
      <c r="C677" s="42">
        <f t="shared" si="41"/>
        <v>2886900</v>
      </c>
      <c r="D677" s="42">
        <v>1681400</v>
      </c>
      <c r="E677" s="42">
        <v>1102500</v>
      </c>
      <c r="F677" s="42">
        <v>30000</v>
      </c>
      <c r="G677" s="42">
        <v>73000</v>
      </c>
      <c r="H677" s="42">
        <f t="shared" si="42"/>
        <v>191982.3</v>
      </c>
      <c r="I677" s="44">
        <v>96899</v>
      </c>
      <c r="J677" s="44">
        <v>95083.3</v>
      </c>
      <c r="K677" s="44">
        <v>0</v>
      </c>
      <c r="L677" s="44">
        <v>0</v>
      </c>
      <c r="M677" s="43">
        <f t="shared" si="43"/>
        <v>0.0665011950535176</v>
      </c>
    </row>
    <row r="678" spans="1:13" s="16" customFormat="1" ht="13.5" hidden="1">
      <c r="A678" s="39" t="s">
        <v>1677</v>
      </c>
      <c r="B678" s="41" t="s">
        <v>288</v>
      </c>
      <c r="C678" s="42">
        <f t="shared" si="41"/>
        <v>120000</v>
      </c>
      <c r="D678" s="42">
        <v>120000</v>
      </c>
      <c r="E678" s="42">
        <v>0</v>
      </c>
      <c r="F678" s="42">
        <v>0</v>
      </c>
      <c r="G678" s="42">
        <v>0</v>
      </c>
      <c r="H678" s="42">
        <f t="shared" si="42"/>
        <v>40000</v>
      </c>
      <c r="I678" s="44">
        <v>40000</v>
      </c>
      <c r="J678" s="44">
        <v>0</v>
      </c>
      <c r="K678" s="44">
        <v>0</v>
      </c>
      <c r="L678" s="44">
        <v>0</v>
      </c>
      <c r="M678" s="43">
        <f t="shared" si="43"/>
        <v>0.3333333333333333</v>
      </c>
    </row>
    <row r="679" spans="1:13" s="16" customFormat="1" ht="13.5" hidden="1">
      <c r="A679" s="39" t="s">
        <v>881</v>
      </c>
      <c r="B679" s="41" t="s">
        <v>289</v>
      </c>
      <c r="C679" s="42">
        <f t="shared" si="41"/>
        <v>4502520</v>
      </c>
      <c r="D679" s="42">
        <v>3343200</v>
      </c>
      <c r="E679" s="42">
        <v>721920</v>
      </c>
      <c r="F679" s="42">
        <v>437400</v>
      </c>
      <c r="G679" s="42">
        <v>0</v>
      </c>
      <c r="H679" s="42">
        <f t="shared" si="42"/>
        <v>264333</v>
      </c>
      <c r="I679" s="44">
        <v>178856</v>
      </c>
      <c r="J679" s="44">
        <v>56857</v>
      </c>
      <c r="K679" s="44">
        <v>28620</v>
      </c>
      <c r="L679" s="44">
        <v>0</v>
      </c>
      <c r="M679" s="43">
        <f t="shared" si="43"/>
        <v>0.058707790304096376</v>
      </c>
    </row>
    <row r="680" spans="1:13" s="16" customFormat="1" ht="13.5" hidden="1">
      <c r="A680" s="39" t="s">
        <v>1654</v>
      </c>
      <c r="B680" s="41" t="s">
        <v>290</v>
      </c>
      <c r="C680" s="42">
        <f t="shared" si="41"/>
        <v>3010400</v>
      </c>
      <c r="D680" s="42">
        <v>2044000</v>
      </c>
      <c r="E680" s="42">
        <v>796400</v>
      </c>
      <c r="F680" s="42">
        <v>170000</v>
      </c>
      <c r="G680" s="42">
        <v>0</v>
      </c>
      <c r="H680" s="42">
        <f t="shared" si="42"/>
        <v>230795</v>
      </c>
      <c r="I680" s="44">
        <v>156921</v>
      </c>
      <c r="J680" s="44">
        <v>52874</v>
      </c>
      <c r="K680" s="44">
        <v>21000</v>
      </c>
      <c r="L680" s="44">
        <v>0</v>
      </c>
      <c r="M680" s="43">
        <f t="shared" si="43"/>
        <v>0.07666589157587031</v>
      </c>
    </row>
    <row r="681" spans="1:13" s="16" customFormat="1" ht="21" hidden="1">
      <c r="A681" s="39" t="s">
        <v>1602</v>
      </c>
      <c r="B681" s="41" t="s">
        <v>291</v>
      </c>
      <c r="C681" s="42">
        <f t="shared" si="41"/>
        <v>11660000</v>
      </c>
      <c r="D681" s="42">
        <v>290000</v>
      </c>
      <c r="E681" s="42">
        <v>7000000</v>
      </c>
      <c r="F681" s="42">
        <v>0</v>
      </c>
      <c r="G681" s="42">
        <v>4370000</v>
      </c>
      <c r="H681" s="42">
        <f t="shared" si="42"/>
        <v>43000</v>
      </c>
      <c r="I681" s="44">
        <v>0</v>
      </c>
      <c r="J681" s="44">
        <v>0</v>
      </c>
      <c r="K681" s="44">
        <v>0</v>
      </c>
      <c r="L681" s="44">
        <v>43000</v>
      </c>
      <c r="M681" s="43">
        <f t="shared" si="43"/>
        <v>0.0036878216123499142</v>
      </c>
    </row>
    <row r="682" spans="1:13" s="16" customFormat="1" ht="13.5" hidden="1">
      <c r="A682" s="39" t="s">
        <v>1729</v>
      </c>
      <c r="B682" s="41" t="s">
        <v>292</v>
      </c>
      <c r="C682" s="42">
        <f t="shared" si="41"/>
        <v>11660000</v>
      </c>
      <c r="D682" s="42">
        <v>290000</v>
      </c>
      <c r="E682" s="42">
        <v>7000000</v>
      </c>
      <c r="F682" s="42">
        <v>0</v>
      </c>
      <c r="G682" s="42">
        <v>4370000</v>
      </c>
      <c r="H682" s="42">
        <f t="shared" si="42"/>
        <v>43000</v>
      </c>
      <c r="I682" s="44">
        <v>0</v>
      </c>
      <c r="J682" s="44">
        <v>0</v>
      </c>
      <c r="K682" s="44">
        <v>0</v>
      </c>
      <c r="L682" s="44">
        <v>43000</v>
      </c>
      <c r="M682" s="43">
        <f t="shared" si="43"/>
        <v>0.0036878216123499142</v>
      </c>
    </row>
    <row r="683" spans="1:13" s="16" customFormat="1" ht="21" hidden="1">
      <c r="A683" s="39" t="s">
        <v>109</v>
      </c>
      <c r="B683" s="41" t="s">
        <v>293</v>
      </c>
      <c r="C683" s="42">
        <f t="shared" si="41"/>
        <v>7290000</v>
      </c>
      <c r="D683" s="42">
        <v>290000</v>
      </c>
      <c r="E683" s="42">
        <v>7000000</v>
      </c>
      <c r="F683" s="42">
        <v>0</v>
      </c>
      <c r="G683" s="42">
        <v>0</v>
      </c>
      <c r="H683" s="42">
        <f t="shared" si="42"/>
        <v>0</v>
      </c>
      <c r="I683" s="44">
        <v>0</v>
      </c>
      <c r="J683" s="44">
        <v>0</v>
      </c>
      <c r="K683" s="44">
        <v>0</v>
      </c>
      <c r="L683" s="44">
        <v>0</v>
      </c>
      <c r="M683" s="43">
        <f t="shared" si="43"/>
        <v>0</v>
      </c>
    </row>
    <row r="684" spans="1:13" s="16" customFormat="1" ht="21" hidden="1">
      <c r="A684" s="39" t="s">
        <v>250</v>
      </c>
      <c r="B684" s="41" t="s">
        <v>294</v>
      </c>
      <c r="C684" s="42">
        <f t="shared" si="41"/>
        <v>4370000</v>
      </c>
      <c r="D684" s="42">
        <v>0</v>
      </c>
      <c r="E684" s="42">
        <v>0</v>
      </c>
      <c r="F684" s="42">
        <v>0</v>
      </c>
      <c r="G684" s="42">
        <v>4370000</v>
      </c>
      <c r="H684" s="42">
        <f t="shared" si="42"/>
        <v>43000</v>
      </c>
      <c r="I684" s="44">
        <v>0</v>
      </c>
      <c r="J684" s="44">
        <v>0</v>
      </c>
      <c r="K684" s="44">
        <v>0</v>
      </c>
      <c r="L684" s="44">
        <v>43000</v>
      </c>
      <c r="M684" s="43">
        <f t="shared" si="43"/>
        <v>0.009839816933638444</v>
      </c>
    </row>
    <row r="685" spans="1:13" s="16" customFormat="1" ht="13.5" hidden="1">
      <c r="A685" s="39" t="s">
        <v>1474</v>
      </c>
      <c r="B685" s="41" t="s">
        <v>295</v>
      </c>
      <c r="C685" s="42">
        <f t="shared" si="41"/>
        <v>26820.2</v>
      </c>
      <c r="D685" s="42">
        <v>0</v>
      </c>
      <c r="E685" s="42">
        <v>0</v>
      </c>
      <c r="F685" s="42">
        <v>0</v>
      </c>
      <c r="G685" s="42">
        <v>26820.2</v>
      </c>
      <c r="H685" s="42">
        <f t="shared" si="42"/>
        <v>0</v>
      </c>
      <c r="I685" s="44">
        <v>0</v>
      </c>
      <c r="J685" s="44">
        <v>0</v>
      </c>
      <c r="K685" s="44">
        <v>0</v>
      </c>
      <c r="L685" s="44">
        <v>0</v>
      </c>
      <c r="M685" s="43">
        <f t="shared" si="43"/>
        <v>0</v>
      </c>
    </row>
    <row r="686" spans="1:13" s="16" customFormat="1" ht="13.5" hidden="1">
      <c r="A686" s="39" t="s">
        <v>2110</v>
      </c>
      <c r="B686" s="41" t="s">
        <v>296</v>
      </c>
      <c r="C686" s="42">
        <f t="shared" si="41"/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f t="shared" si="42"/>
        <v>0</v>
      </c>
      <c r="I686" s="44">
        <v>0</v>
      </c>
      <c r="J686" s="44">
        <v>0</v>
      </c>
      <c r="K686" s="44">
        <v>0</v>
      </c>
      <c r="L686" s="44">
        <v>0</v>
      </c>
      <c r="M686" s="43" t="e">
        <f t="shared" si="43"/>
        <v>#DIV/0!</v>
      </c>
    </row>
    <row r="687" spans="1:13" s="16" customFormat="1" ht="13.5" hidden="1">
      <c r="A687" s="39" t="s">
        <v>1</v>
      </c>
      <c r="B687" s="41" t="s">
        <v>297</v>
      </c>
      <c r="C687" s="42">
        <f t="shared" si="41"/>
        <v>26820.2</v>
      </c>
      <c r="D687" s="42">
        <v>0</v>
      </c>
      <c r="E687" s="42">
        <v>0</v>
      </c>
      <c r="F687" s="42">
        <v>0</v>
      </c>
      <c r="G687" s="42">
        <v>26820.2</v>
      </c>
      <c r="H687" s="42">
        <f t="shared" si="42"/>
        <v>0</v>
      </c>
      <c r="I687" s="44">
        <v>0</v>
      </c>
      <c r="J687" s="44">
        <v>0</v>
      </c>
      <c r="K687" s="44">
        <v>0</v>
      </c>
      <c r="L687" s="44">
        <v>0</v>
      </c>
      <c r="M687" s="43">
        <f t="shared" si="43"/>
        <v>0</v>
      </c>
    </row>
    <row r="688" spans="1:13" s="16" customFormat="1" ht="21" hidden="1">
      <c r="A688" s="39" t="s">
        <v>1715</v>
      </c>
      <c r="B688" s="41" t="s">
        <v>298</v>
      </c>
      <c r="C688" s="42">
        <f t="shared" si="41"/>
        <v>25978760</v>
      </c>
      <c r="D688" s="42">
        <v>15554100</v>
      </c>
      <c r="E688" s="42">
        <v>10424660</v>
      </c>
      <c r="F688" s="42">
        <v>0</v>
      </c>
      <c r="G688" s="42">
        <v>0</v>
      </c>
      <c r="H688" s="42">
        <f t="shared" si="42"/>
        <v>3732968.11</v>
      </c>
      <c r="I688" s="44">
        <v>2007248.39</v>
      </c>
      <c r="J688" s="44">
        <v>1725719.72</v>
      </c>
      <c r="K688" s="44">
        <v>0</v>
      </c>
      <c r="L688" s="44">
        <v>0</v>
      </c>
      <c r="M688" s="43">
        <f t="shared" si="43"/>
        <v>0.14369308273374096</v>
      </c>
    </row>
    <row r="689" spans="1:13" s="16" customFormat="1" ht="13.5" hidden="1">
      <c r="A689" s="39" t="s">
        <v>1821</v>
      </c>
      <c r="B689" s="41" t="s">
        <v>299</v>
      </c>
      <c r="C689" s="42">
        <f t="shared" si="41"/>
        <v>24978760</v>
      </c>
      <c r="D689" s="42">
        <v>14554100</v>
      </c>
      <c r="E689" s="42">
        <v>10424660</v>
      </c>
      <c r="F689" s="42">
        <v>0</v>
      </c>
      <c r="G689" s="42">
        <v>0</v>
      </c>
      <c r="H689" s="42">
        <f t="shared" si="42"/>
        <v>3732968.11</v>
      </c>
      <c r="I689" s="44">
        <v>2007248.39</v>
      </c>
      <c r="J689" s="44">
        <v>1725719.72</v>
      </c>
      <c r="K689" s="44">
        <v>0</v>
      </c>
      <c r="L689" s="44">
        <v>0</v>
      </c>
      <c r="M689" s="43">
        <f t="shared" si="43"/>
        <v>0.1494456934611646</v>
      </c>
    </row>
    <row r="690" spans="1:13" s="16" customFormat="1" ht="30.75" hidden="1">
      <c r="A690" s="39" t="s">
        <v>1412</v>
      </c>
      <c r="B690" s="41" t="s">
        <v>300</v>
      </c>
      <c r="C690" s="42">
        <f t="shared" si="41"/>
        <v>24978760</v>
      </c>
      <c r="D690" s="42">
        <v>14554100</v>
      </c>
      <c r="E690" s="42">
        <v>10424660</v>
      </c>
      <c r="F690" s="42">
        <v>0</v>
      </c>
      <c r="G690" s="42">
        <v>0</v>
      </c>
      <c r="H690" s="42">
        <f t="shared" si="42"/>
        <v>3732968.11</v>
      </c>
      <c r="I690" s="44">
        <v>2007248.39</v>
      </c>
      <c r="J690" s="44">
        <v>1725719.72</v>
      </c>
      <c r="K690" s="44">
        <v>0</v>
      </c>
      <c r="L690" s="44">
        <v>0</v>
      </c>
      <c r="M690" s="43">
        <f t="shared" si="43"/>
        <v>0.1494456934611646</v>
      </c>
    </row>
    <row r="691" spans="1:13" s="16" customFormat="1" ht="13.5" hidden="1">
      <c r="A691" s="39" t="s">
        <v>130</v>
      </c>
      <c r="B691" s="41" t="s">
        <v>301</v>
      </c>
      <c r="C691" s="42">
        <f t="shared" si="41"/>
        <v>0</v>
      </c>
      <c r="D691" s="42">
        <v>0</v>
      </c>
      <c r="E691" s="42">
        <v>0</v>
      </c>
      <c r="F691" s="42">
        <v>0</v>
      </c>
      <c r="G691" s="42">
        <v>0</v>
      </c>
      <c r="H691" s="42">
        <f t="shared" si="42"/>
        <v>0</v>
      </c>
      <c r="I691" s="44">
        <v>0</v>
      </c>
      <c r="J691" s="44">
        <v>0</v>
      </c>
      <c r="K691" s="44">
        <v>0</v>
      </c>
      <c r="L691" s="44">
        <v>0</v>
      </c>
      <c r="M691" s="43" t="e">
        <f t="shared" si="43"/>
        <v>#DIV/0!</v>
      </c>
    </row>
    <row r="692" spans="1:13" s="16" customFormat="1" ht="30.75" hidden="1">
      <c r="A692" s="39" t="s">
        <v>132</v>
      </c>
      <c r="B692" s="41" t="s">
        <v>302</v>
      </c>
      <c r="C692" s="42">
        <f t="shared" si="41"/>
        <v>0</v>
      </c>
      <c r="D692" s="42">
        <v>0</v>
      </c>
      <c r="E692" s="42">
        <v>0</v>
      </c>
      <c r="F692" s="42">
        <v>0</v>
      </c>
      <c r="G692" s="42">
        <v>0</v>
      </c>
      <c r="H692" s="42">
        <f t="shared" si="42"/>
        <v>0</v>
      </c>
      <c r="I692" s="44">
        <v>0</v>
      </c>
      <c r="J692" s="44">
        <v>0</v>
      </c>
      <c r="K692" s="44">
        <v>0</v>
      </c>
      <c r="L692" s="44">
        <v>0</v>
      </c>
      <c r="M692" s="43" t="e">
        <f t="shared" si="43"/>
        <v>#DIV/0!</v>
      </c>
    </row>
    <row r="693" spans="1:13" s="16" customFormat="1" ht="13.5" hidden="1">
      <c r="A693" s="39" t="s">
        <v>252</v>
      </c>
      <c r="B693" s="41" t="s">
        <v>303</v>
      </c>
      <c r="C693" s="42">
        <f t="shared" si="41"/>
        <v>0</v>
      </c>
      <c r="D693" s="42">
        <v>0</v>
      </c>
      <c r="E693" s="42">
        <v>0</v>
      </c>
      <c r="F693" s="42">
        <v>0</v>
      </c>
      <c r="G693" s="42">
        <v>0</v>
      </c>
      <c r="H693" s="42">
        <f t="shared" si="42"/>
        <v>0</v>
      </c>
      <c r="I693" s="44">
        <v>0</v>
      </c>
      <c r="J693" s="44">
        <v>0</v>
      </c>
      <c r="K693" s="44">
        <v>0</v>
      </c>
      <c r="L693" s="44">
        <v>0</v>
      </c>
      <c r="M693" s="43" t="e">
        <f t="shared" si="43"/>
        <v>#DIV/0!</v>
      </c>
    </row>
    <row r="694" spans="1:13" s="16" customFormat="1" ht="21" hidden="1">
      <c r="A694" s="39" t="s">
        <v>1913</v>
      </c>
      <c r="B694" s="41" t="s">
        <v>304</v>
      </c>
      <c r="C694" s="42">
        <f t="shared" si="41"/>
        <v>1000000</v>
      </c>
      <c r="D694" s="42">
        <v>1000000</v>
      </c>
      <c r="E694" s="42">
        <v>0</v>
      </c>
      <c r="F694" s="42">
        <v>0</v>
      </c>
      <c r="G694" s="42">
        <v>0</v>
      </c>
      <c r="H694" s="42">
        <f t="shared" si="42"/>
        <v>0</v>
      </c>
      <c r="I694" s="44">
        <v>0</v>
      </c>
      <c r="J694" s="44">
        <v>0</v>
      </c>
      <c r="K694" s="44">
        <v>0</v>
      </c>
      <c r="L694" s="44">
        <v>0</v>
      </c>
      <c r="M694" s="43">
        <f t="shared" si="43"/>
        <v>0</v>
      </c>
    </row>
    <row r="695" spans="1:13" s="16" customFormat="1" ht="21" hidden="1">
      <c r="A695" s="39" t="s">
        <v>2068</v>
      </c>
      <c r="B695" s="41" t="s">
        <v>305</v>
      </c>
      <c r="C695" s="42">
        <f t="shared" si="41"/>
        <v>1000000</v>
      </c>
      <c r="D695" s="42">
        <v>1000000</v>
      </c>
      <c r="E695" s="42">
        <v>0</v>
      </c>
      <c r="F695" s="42">
        <v>0</v>
      </c>
      <c r="G695" s="42">
        <v>0</v>
      </c>
      <c r="H695" s="42">
        <f t="shared" si="42"/>
        <v>0</v>
      </c>
      <c r="I695" s="44">
        <v>0</v>
      </c>
      <c r="J695" s="44">
        <v>0</v>
      </c>
      <c r="K695" s="44">
        <v>0</v>
      </c>
      <c r="L695" s="44">
        <v>0</v>
      </c>
      <c r="M695" s="43">
        <f t="shared" si="43"/>
        <v>0</v>
      </c>
    </row>
    <row r="696" spans="1:13" s="16" customFormat="1" ht="13.5" hidden="1">
      <c r="A696" s="39" t="s">
        <v>1853</v>
      </c>
      <c r="B696" s="41" t="s">
        <v>306</v>
      </c>
      <c r="C696" s="42">
        <f t="shared" si="41"/>
        <v>186496644.93</v>
      </c>
      <c r="D696" s="42">
        <v>170657230.55</v>
      </c>
      <c r="E696" s="42">
        <v>8460347.38</v>
      </c>
      <c r="F696" s="42">
        <v>2819331</v>
      </c>
      <c r="G696" s="42">
        <v>4559736</v>
      </c>
      <c r="H696" s="42">
        <f t="shared" si="42"/>
        <v>20581139.85</v>
      </c>
      <c r="I696" s="44">
        <v>18265869.16</v>
      </c>
      <c r="J696" s="44">
        <v>1539290.35</v>
      </c>
      <c r="K696" s="44">
        <v>545461.85</v>
      </c>
      <c r="L696" s="44">
        <v>230518.49</v>
      </c>
      <c r="M696" s="43">
        <f t="shared" si="43"/>
        <v>0.110356622542593</v>
      </c>
    </row>
    <row r="697" spans="1:13" s="16" customFormat="1" ht="30.75" hidden="1">
      <c r="A697" s="39" t="s">
        <v>1857</v>
      </c>
      <c r="B697" s="41" t="s">
        <v>307</v>
      </c>
      <c r="C697" s="42">
        <f t="shared" si="41"/>
        <v>30000</v>
      </c>
      <c r="D697" s="42">
        <v>0</v>
      </c>
      <c r="E697" s="42">
        <v>30000</v>
      </c>
      <c r="F697" s="42">
        <v>0</v>
      </c>
      <c r="G697" s="42">
        <v>0</v>
      </c>
      <c r="H697" s="42">
        <f t="shared" si="42"/>
        <v>0</v>
      </c>
      <c r="I697" s="44">
        <v>0</v>
      </c>
      <c r="J697" s="44">
        <v>0</v>
      </c>
      <c r="K697" s="44">
        <v>0</v>
      </c>
      <c r="L697" s="44">
        <v>0</v>
      </c>
      <c r="M697" s="43">
        <f t="shared" si="43"/>
        <v>0</v>
      </c>
    </row>
    <row r="698" spans="1:13" s="16" customFormat="1" ht="30.75" hidden="1">
      <c r="A698" s="39" t="s">
        <v>1705</v>
      </c>
      <c r="B698" s="41" t="s">
        <v>308</v>
      </c>
      <c r="C698" s="42">
        <f t="shared" si="41"/>
        <v>30000</v>
      </c>
      <c r="D698" s="42">
        <v>0</v>
      </c>
      <c r="E698" s="42">
        <v>30000</v>
      </c>
      <c r="F698" s="42">
        <v>0</v>
      </c>
      <c r="G698" s="42">
        <v>0</v>
      </c>
      <c r="H698" s="42">
        <f t="shared" si="42"/>
        <v>0</v>
      </c>
      <c r="I698" s="44">
        <v>0</v>
      </c>
      <c r="J698" s="44">
        <v>0</v>
      </c>
      <c r="K698" s="44">
        <v>0</v>
      </c>
      <c r="L698" s="44">
        <v>0</v>
      </c>
      <c r="M698" s="43">
        <f t="shared" si="43"/>
        <v>0</v>
      </c>
    </row>
    <row r="699" spans="1:13" s="16" customFormat="1" ht="13.5" hidden="1">
      <c r="A699" s="39" t="s">
        <v>165</v>
      </c>
      <c r="B699" s="41" t="s">
        <v>309</v>
      </c>
      <c r="C699" s="42">
        <f t="shared" si="41"/>
        <v>37731730.39</v>
      </c>
      <c r="D699" s="42">
        <v>32993837.18</v>
      </c>
      <c r="E699" s="42">
        <v>4457893.21</v>
      </c>
      <c r="F699" s="42">
        <v>235000</v>
      </c>
      <c r="G699" s="42">
        <v>45000</v>
      </c>
      <c r="H699" s="42">
        <f t="shared" si="42"/>
        <v>15972405.3</v>
      </c>
      <c r="I699" s="44">
        <v>15879524.32</v>
      </c>
      <c r="J699" s="44">
        <v>21658</v>
      </c>
      <c r="K699" s="44">
        <v>64000</v>
      </c>
      <c r="L699" s="44">
        <v>7222.98</v>
      </c>
      <c r="M699" s="43">
        <f t="shared" si="43"/>
        <v>0.42331494301764516</v>
      </c>
    </row>
    <row r="700" spans="1:13" s="16" customFormat="1" ht="21" hidden="1">
      <c r="A700" s="39" t="s">
        <v>2010</v>
      </c>
      <c r="B700" s="41" t="s">
        <v>310</v>
      </c>
      <c r="C700" s="42">
        <f t="shared" si="41"/>
        <v>37731730.39</v>
      </c>
      <c r="D700" s="42">
        <v>32993837.18</v>
      </c>
      <c r="E700" s="42">
        <v>4457893.21</v>
      </c>
      <c r="F700" s="42">
        <v>235000</v>
      </c>
      <c r="G700" s="42">
        <v>45000</v>
      </c>
      <c r="H700" s="42">
        <f t="shared" si="42"/>
        <v>15972405.3</v>
      </c>
      <c r="I700" s="44">
        <v>15879524.32</v>
      </c>
      <c r="J700" s="44">
        <v>21658</v>
      </c>
      <c r="K700" s="44">
        <v>64000</v>
      </c>
      <c r="L700" s="44">
        <v>7222.98</v>
      </c>
      <c r="M700" s="43">
        <f t="shared" si="43"/>
        <v>0.42331494301764516</v>
      </c>
    </row>
    <row r="701" spans="1:13" s="16" customFormat="1" ht="13.5" hidden="1">
      <c r="A701" s="39" t="s">
        <v>1734</v>
      </c>
      <c r="B701" s="41" t="s">
        <v>311</v>
      </c>
      <c r="C701" s="42">
        <f aca="true" t="shared" si="44" ref="C701:C762">SUM(D701:G701)</f>
        <v>20472114.54</v>
      </c>
      <c r="D701" s="42">
        <v>11463293.37</v>
      </c>
      <c r="E701" s="42">
        <v>2910454.17</v>
      </c>
      <c r="F701" s="42">
        <v>1584331</v>
      </c>
      <c r="G701" s="42">
        <v>4514036</v>
      </c>
      <c r="H701" s="42">
        <f aca="true" t="shared" si="45" ref="H701:H762">SUM(I701:L701)</f>
        <v>4430234.55</v>
      </c>
      <c r="I701" s="44">
        <v>2386344.84</v>
      </c>
      <c r="J701" s="44">
        <v>1339132.35</v>
      </c>
      <c r="K701" s="44">
        <v>481461.85</v>
      </c>
      <c r="L701" s="44">
        <v>223295.51</v>
      </c>
      <c r="M701" s="43">
        <f t="shared" si="43"/>
        <v>0.2164033686575886</v>
      </c>
    </row>
    <row r="702" spans="1:13" s="16" customFormat="1" ht="13.5" hidden="1">
      <c r="A702" s="39" t="s">
        <v>1436</v>
      </c>
      <c r="B702" s="41" t="s">
        <v>312</v>
      </c>
      <c r="C702" s="42">
        <f t="shared" si="44"/>
        <v>5135709.93</v>
      </c>
      <c r="D702" s="42">
        <v>193048.32</v>
      </c>
      <c r="E702" s="42">
        <v>211341.52</v>
      </c>
      <c r="F702" s="42">
        <v>581374</v>
      </c>
      <c r="G702" s="42">
        <v>4149946.09</v>
      </c>
      <c r="H702" s="42">
        <f t="shared" si="45"/>
        <v>628400</v>
      </c>
      <c r="I702" s="44">
        <v>4910</v>
      </c>
      <c r="J702" s="44">
        <v>204699</v>
      </c>
      <c r="K702" s="44">
        <v>243062</v>
      </c>
      <c r="L702" s="44">
        <v>175729</v>
      </c>
      <c r="M702" s="43">
        <f t="shared" si="43"/>
        <v>0.1223589354860624</v>
      </c>
    </row>
    <row r="703" spans="1:13" s="16" customFormat="1" ht="13.5" hidden="1">
      <c r="A703" s="39" t="s">
        <v>1472</v>
      </c>
      <c r="B703" s="41" t="s">
        <v>313</v>
      </c>
      <c r="C703" s="42">
        <f t="shared" si="44"/>
        <v>9342905.47</v>
      </c>
      <c r="D703" s="42">
        <v>6939380.36</v>
      </c>
      <c r="E703" s="42">
        <v>1543608.2</v>
      </c>
      <c r="F703" s="42">
        <v>670657</v>
      </c>
      <c r="G703" s="42">
        <v>189259.91</v>
      </c>
      <c r="H703" s="42">
        <f t="shared" si="45"/>
        <v>2137830.46</v>
      </c>
      <c r="I703" s="44">
        <v>1394274</v>
      </c>
      <c r="J703" s="44">
        <v>568976.92</v>
      </c>
      <c r="K703" s="44">
        <v>140117.85</v>
      </c>
      <c r="L703" s="44">
        <v>34461.69</v>
      </c>
      <c r="M703" s="43">
        <f t="shared" si="43"/>
        <v>0.22881859041221786</v>
      </c>
    </row>
    <row r="704" spans="1:13" s="16" customFormat="1" ht="13.5" hidden="1">
      <c r="A704" s="39" t="s">
        <v>1989</v>
      </c>
      <c r="B704" s="41" t="s">
        <v>314</v>
      </c>
      <c r="C704" s="42">
        <f t="shared" si="44"/>
        <v>5993499.140000001</v>
      </c>
      <c r="D704" s="42">
        <v>4330864.69</v>
      </c>
      <c r="E704" s="42">
        <v>1155504.45</v>
      </c>
      <c r="F704" s="42">
        <v>332300</v>
      </c>
      <c r="G704" s="42">
        <v>174830</v>
      </c>
      <c r="H704" s="42">
        <f t="shared" si="45"/>
        <v>1664004.09</v>
      </c>
      <c r="I704" s="44">
        <v>987160.84</v>
      </c>
      <c r="J704" s="44">
        <v>565456.43</v>
      </c>
      <c r="K704" s="44">
        <v>98282</v>
      </c>
      <c r="L704" s="44">
        <v>13104.82</v>
      </c>
      <c r="M704" s="43">
        <f t="shared" si="43"/>
        <v>0.2776348258556687</v>
      </c>
    </row>
    <row r="705" spans="1:13" s="16" customFormat="1" ht="13.5" hidden="1">
      <c r="A705" s="39" t="s">
        <v>2037</v>
      </c>
      <c r="B705" s="41" t="s">
        <v>315</v>
      </c>
      <c r="C705" s="42">
        <f t="shared" si="44"/>
        <v>127200800</v>
      </c>
      <c r="D705" s="42">
        <v>126200100</v>
      </c>
      <c r="E705" s="42">
        <v>0</v>
      </c>
      <c r="F705" s="42">
        <v>1000000</v>
      </c>
      <c r="G705" s="42">
        <v>700</v>
      </c>
      <c r="H705" s="42">
        <f t="shared" si="45"/>
        <v>0</v>
      </c>
      <c r="I705" s="44">
        <v>0</v>
      </c>
      <c r="J705" s="44">
        <v>0</v>
      </c>
      <c r="K705" s="44">
        <v>0</v>
      </c>
      <c r="L705" s="44">
        <v>0</v>
      </c>
      <c r="M705" s="43">
        <f t="shared" si="43"/>
        <v>0</v>
      </c>
    </row>
    <row r="706" spans="1:13" s="16" customFormat="1" ht="13.5" hidden="1">
      <c r="A706" s="39" t="s">
        <v>1597</v>
      </c>
      <c r="B706" s="41" t="s">
        <v>316</v>
      </c>
      <c r="C706" s="42">
        <f t="shared" si="44"/>
        <v>1062000</v>
      </c>
      <c r="D706" s="42">
        <v>0</v>
      </c>
      <c r="E706" s="42">
        <v>1062000</v>
      </c>
      <c r="F706" s="42">
        <v>0</v>
      </c>
      <c r="G706" s="42">
        <v>0</v>
      </c>
      <c r="H706" s="42">
        <f t="shared" si="45"/>
        <v>178500</v>
      </c>
      <c r="I706" s="44">
        <v>0</v>
      </c>
      <c r="J706" s="44">
        <v>178500</v>
      </c>
      <c r="K706" s="44">
        <v>0</v>
      </c>
      <c r="L706" s="44">
        <v>0</v>
      </c>
      <c r="M706" s="43">
        <f t="shared" si="43"/>
        <v>0.16807909604519775</v>
      </c>
    </row>
    <row r="707" spans="1:13" s="38" customFormat="1" ht="13.5">
      <c r="A707" s="40" t="s">
        <v>2062</v>
      </c>
      <c r="B707" s="34" t="s">
        <v>317</v>
      </c>
      <c r="C707" s="35">
        <f>C708</f>
        <v>229400</v>
      </c>
      <c r="D707" s="35">
        <f aca="true" t="shared" si="46" ref="D707:L707">D708</f>
        <v>2656200</v>
      </c>
      <c r="E707" s="35">
        <f t="shared" si="46"/>
        <v>299703</v>
      </c>
      <c r="F707" s="35">
        <f t="shared" si="46"/>
        <v>18460700</v>
      </c>
      <c r="G707" s="35">
        <f t="shared" si="46"/>
        <v>35378800</v>
      </c>
      <c r="H707" s="35">
        <f t="shared" si="46"/>
        <v>81309.98</v>
      </c>
      <c r="I707" s="35">
        <f t="shared" si="46"/>
        <v>50501.45</v>
      </c>
      <c r="J707" s="35">
        <f t="shared" si="46"/>
        <v>1067.9</v>
      </c>
      <c r="K707" s="35">
        <f t="shared" si="46"/>
        <v>1464368.9</v>
      </c>
      <c r="L707" s="35">
        <f t="shared" si="46"/>
        <v>2342264.1</v>
      </c>
      <c r="M707" s="93">
        <f t="shared" si="43"/>
        <v>0.3544462946817785</v>
      </c>
    </row>
    <row r="708" spans="1:13" s="16" customFormat="1" ht="13.5">
      <c r="A708" s="39" t="s">
        <v>1443</v>
      </c>
      <c r="B708" s="41" t="s">
        <v>318</v>
      </c>
      <c r="C708" s="42">
        <v>229400</v>
      </c>
      <c r="D708" s="42">
        <v>2656200</v>
      </c>
      <c r="E708" s="42">
        <v>299703</v>
      </c>
      <c r="F708" s="42">
        <v>18460700</v>
      </c>
      <c r="G708" s="42">
        <v>35378800</v>
      </c>
      <c r="H708" s="42">
        <v>81309.98</v>
      </c>
      <c r="I708" s="44">
        <v>50501.45</v>
      </c>
      <c r="J708" s="44">
        <v>1067.9</v>
      </c>
      <c r="K708" s="44">
        <v>1464368.9</v>
      </c>
      <c r="L708" s="44">
        <v>2342264.1</v>
      </c>
      <c r="M708" s="43">
        <f aca="true" t="shared" si="47" ref="M708:M762">H708/C708</f>
        <v>0.3544462946817785</v>
      </c>
    </row>
    <row r="709" spans="1:13" s="16" customFormat="1" ht="41.25" hidden="1">
      <c r="A709" s="39" t="s">
        <v>2012</v>
      </c>
      <c r="B709" s="41" t="s">
        <v>319</v>
      </c>
      <c r="C709" s="42">
        <f t="shared" si="44"/>
        <v>53446569.19</v>
      </c>
      <c r="D709" s="42">
        <v>2519100</v>
      </c>
      <c r="E709" s="42">
        <v>32100</v>
      </c>
      <c r="F709" s="42">
        <v>17292055.82</v>
      </c>
      <c r="G709" s="42">
        <v>33603313.37</v>
      </c>
      <c r="H709" s="42">
        <f t="shared" si="45"/>
        <v>3770257.49</v>
      </c>
      <c r="I709" s="44">
        <v>48942.41</v>
      </c>
      <c r="J709" s="44">
        <v>0</v>
      </c>
      <c r="K709" s="44">
        <v>1391047.36</v>
      </c>
      <c r="L709" s="44">
        <v>2330267.72</v>
      </c>
      <c r="M709" s="43">
        <f t="shared" si="47"/>
        <v>0.07054255394012131</v>
      </c>
    </row>
    <row r="710" spans="1:13" s="16" customFormat="1" ht="13.5" hidden="1">
      <c r="A710" s="39" t="s">
        <v>101</v>
      </c>
      <c r="B710" s="41" t="s">
        <v>320</v>
      </c>
      <c r="C710" s="42">
        <f t="shared" si="44"/>
        <v>53446569.19</v>
      </c>
      <c r="D710" s="42">
        <v>2519100</v>
      </c>
      <c r="E710" s="42">
        <v>32100</v>
      </c>
      <c r="F710" s="42">
        <v>17292055.82</v>
      </c>
      <c r="G710" s="42">
        <v>33603313.37</v>
      </c>
      <c r="H710" s="42">
        <f t="shared" si="45"/>
        <v>3770257.49</v>
      </c>
      <c r="I710" s="44">
        <v>48942.41</v>
      </c>
      <c r="J710" s="44">
        <v>0</v>
      </c>
      <c r="K710" s="44">
        <v>1391047.36</v>
      </c>
      <c r="L710" s="44">
        <v>2330267.72</v>
      </c>
      <c r="M710" s="43">
        <f t="shared" si="47"/>
        <v>0.07054255394012131</v>
      </c>
    </row>
    <row r="711" spans="1:13" s="16" customFormat="1" ht="13.5" hidden="1">
      <c r="A711" s="39" t="s">
        <v>897</v>
      </c>
      <c r="B711" s="41" t="s">
        <v>321</v>
      </c>
      <c r="C711" s="42">
        <f t="shared" si="44"/>
        <v>40489318.760000005</v>
      </c>
      <c r="D711" s="42">
        <v>1916409</v>
      </c>
      <c r="E711" s="42">
        <v>24654.38</v>
      </c>
      <c r="F711" s="42">
        <v>12814152.99</v>
      </c>
      <c r="G711" s="42">
        <v>25734102.39</v>
      </c>
      <c r="H711" s="42">
        <f t="shared" si="45"/>
        <v>3046665.84</v>
      </c>
      <c r="I711" s="44">
        <v>39496.13</v>
      </c>
      <c r="J711" s="44">
        <v>0</v>
      </c>
      <c r="K711" s="44">
        <v>1151175.28</v>
      </c>
      <c r="L711" s="44">
        <v>1855994.43</v>
      </c>
      <c r="M711" s="43">
        <f t="shared" si="47"/>
        <v>0.07524616203248759</v>
      </c>
    </row>
    <row r="712" spans="1:13" s="16" customFormat="1" ht="21" hidden="1">
      <c r="A712" s="39" t="s">
        <v>2040</v>
      </c>
      <c r="B712" s="41" t="s">
        <v>322</v>
      </c>
      <c r="C712" s="42">
        <f t="shared" si="44"/>
        <v>641680.32</v>
      </c>
      <c r="D712" s="42">
        <v>15500</v>
      </c>
      <c r="E712" s="42">
        <v>0</v>
      </c>
      <c r="F712" s="42">
        <v>566180.32</v>
      </c>
      <c r="G712" s="42">
        <v>60000</v>
      </c>
      <c r="H712" s="42">
        <f t="shared" si="45"/>
        <v>4455.2</v>
      </c>
      <c r="I712" s="44">
        <v>0</v>
      </c>
      <c r="J712" s="44">
        <v>0</v>
      </c>
      <c r="K712" s="44">
        <v>2387.2</v>
      </c>
      <c r="L712" s="44">
        <v>2068</v>
      </c>
      <c r="M712" s="43">
        <f t="shared" si="47"/>
        <v>0.006943021098106921</v>
      </c>
    </row>
    <row r="713" spans="1:13" s="16" customFormat="1" ht="30.75" hidden="1">
      <c r="A713" s="39" t="s">
        <v>2038</v>
      </c>
      <c r="B713" s="41" t="s">
        <v>323</v>
      </c>
      <c r="C713" s="42">
        <f t="shared" si="44"/>
        <v>12315570.11</v>
      </c>
      <c r="D713" s="42">
        <v>587191</v>
      </c>
      <c r="E713" s="42">
        <v>7445.62</v>
      </c>
      <c r="F713" s="42">
        <v>3911722.51</v>
      </c>
      <c r="G713" s="42">
        <v>7809210.98</v>
      </c>
      <c r="H713" s="42">
        <f t="shared" si="45"/>
        <v>719136.45</v>
      </c>
      <c r="I713" s="44">
        <v>9446.28</v>
      </c>
      <c r="J713" s="44">
        <v>0</v>
      </c>
      <c r="K713" s="44">
        <v>237484.88</v>
      </c>
      <c r="L713" s="44">
        <v>472205.29</v>
      </c>
      <c r="M713" s="43">
        <f t="shared" si="47"/>
        <v>0.058392461215910366</v>
      </c>
    </row>
    <row r="714" spans="1:13" s="16" customFormat="1" ht="21" hidden="1">
      <c r="A714" s="39" t="s">
        <v>42</v>
      </c>
      <c r="B714" s="41" t="s">
        <v>324</v>
      </c>
      <c r="C714" s="42">
        <f t="shared" si="44"/>
        <v>3348833.8099999996</v>
      </c>
      <c r="D714" s="42">
        <v>137100</v>
      </c>
      <c r="E714" s="42">
        <v>267603</v>
      </c>
      <c r="F714" s="42">
        <v>1168644.18</v>
      </c>
      <c r="G714" s="42">
        <v>1775486.63</v>
      </c>
      <c r="H714" s="42">
        <f t="shared" si="45"/>
        <v>87944.86</v>
      </c>
      <c r="I714" s="44">
        <v>1559.04</v>
      </c>
      <c r="J714" s="44">
        <v>1067.9</v>
      </c>
      <c r="K714" s="44">
        <v>73321.54</v>
      </c>
      <c r="L714" s="44">
        <v>11996.38</v>
      </c>
      <c r="M714" s="43">
        <f t="shared" si="47"/>
        <v>0.026261339018193924</v>
      </c>
    </row>
    <row r="715" spans="1:13" s="16" customFormat="1" ht="21" hidden="1">
      <c r="A715" s="39" t="s">
        <v>2034</v>
      </c>
      <c r="B715" s="41" t="s">
        <v>325</v>
      </c>
      <c r="C715" s="42">
        <f t="shared" si="44"/>
        <v>3348833.8099999996</v>
      </c>
      <c r="D715" s="42">
        <v>137100</v>
      </c>
      <c r="E715" s="42">
        <v>267603</v>
      </c>
      <c r="F715" s="42">
        <v>1168644.18</v>
      </c>
      <c r="G715" s="42">
        <v>1775486.63</v>
      </c>
      <c r="H715" s="42">
        <f t="shared" si="45"/>
        <v>87944.86</v>
      </c>
      <c r="I715" s="44">
        <v>1559.04</v>
      </c>
      <c r="J715" s="44">
        <v>1067.9</v>
      </c>
      <c r="K715" s="44">
        <v>73321.54</v>
      </c>
      <c r="L715" s="44">
        <v>11996.38</v>
      </c>
      <c r="M715" s="43">
        <f t="shared" si="47"/>
        <v>0.026261339018193924</v>
      </c>
    </row>
    <row r="716" spans="1:13" s="16" customFormat="1" ht="21" hidden="1">
      <c r="A716" s="39" t="s">
        <v>35</v>
      </c>
      <c r="B716" s="41" t="s">
        <v>326</v>
      </c>
      <c r="C716" s="42">
        <f t="shared" si="44"/>
        <v>256646.38</v>
      </c>
      <c r="D716" s="42">
        <v>18000</v>
      </c>
      <c r="E716" s="42">
        <v>0</v>
      </c>
      <c r="F716" s="42">
        <v>140246.38</v>
      </c>
      <c r="G716" s="42">
        <v>98400</v>
      </c>
      <c r="H716" s="42">
        <f t="shared" si="45"/>
        <v>4422.14</v>
      </c>
      <c r="I716" s="44">
        <v>59.04</v>
      </c>
      <c r="J716" s="44">
        <v>0</v>
      </c>
      <c r="K716" s="44">
        <v>4100.1</v>
      </c>
      <c r="L716" s="44">
        <v>263</v>
      </c>
      <c r="M716" s="43">
        <f t="shared" si="47"/>
        <v>0.017230478762256456</v>
      </c>
    </row>
    <row r="717" spans="1:13" s="16" customFormat="1" ht="21" hidden="1">
      <c r="A717" s="39" t="s">
        <v>1748</v>
      </c>
      <c r="B717" s="41" t="s">
        <v>327</v>
      </c>
      <c r="C717" s="42">
        <f t="shared" si="44"/>
        <v>3092187.4299999997</v>
      </c>
      <c r="D717" s="42">
        <v>119100</v>
      </c>
      <c r="E717" s="42">
        <v>267603</v>
      </c>
      <c r="F717" s="42">
        <v>1028397.8</v>
      </c>
      <c r="G717" s="42">
        <v>1677086.63</v>
      </c>
      <c r="H717" s="42">
        <f t="shared" si="45"/>
        <v>83522.72</v>
      </c>
      <c r="I717" s="44">
        <v>1500</v>
      </c>
      <c r="J717" s="44">
        <v>1067.9</v>
      </c>
      <c r="K717" s="44">
        <v>69221.44</v>
      </c>
      <c r="L717" s="44">
        <v>11733.38</v>
      </c>
      <c r="M717" s="43">
        <f t="shared" si="47"/>
        <v>0.027010885300701195</v>
      </c>
    </row>
    <row r="718" spans="1:13" s="16" customFormat="1" ht="13.5" hidden="1">
      <c r="A718" s="39" t="s">
        <v>1474</v>
      </c>
      <c r="B718" s="41" t="s">
        <v>328</v>
      </c>
      <c r="C718" s="42">
        <f t="shared" si="44"/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f t="shared" si="45"/>
        <v>0</v>
      </c>
      <c r="I718" s="44">
        <v>0</v>
      </c>
      <c r="J718" s="44">
        <v>0</v>
      </c>
      <c r="K718" s="44">
        <v>0</v>
      </c>
      <c r="L718" s="44">
        <v>0</v>
      </c>
      <c r="M718" s="43" t="e">
        <f t="shared" si="47"/>
        <v>#DIV/0!</v>
      </c>
    </row>
    <row r="719" spans="1:13" s="16" customFormat="1" ht="13.5" hidden="1">
      <c r="A719" s="39" t="s">
        <v>2110</v>
      </c>
      <c r="B719" s="41" t="s">
        <v>329</v>
      </c>
      <c r="C719" s="42">
        <f t="shared" si="44"/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f t="shared" si="45"/>
        <v>0</v>
      </c>
      <c r="I719" s="44">
        <v>0</v>
      </c>
      <c r="J719" s="44">
        <v>0</v>
      </c>
      <c r="K719" s="44">
        <v>0</v>
      </c>
      <c r="L719" s="44">
        <v>0</v>
      </c>
      <c r="M719" s="43" t="e">
        <f t="shared" si="47"/>
        <v>#DIV/0!</v>
      </c>
    </row>
    <row r="720" spans="1:13" s="16" customFormat="1" ht="41.25" hidden="1">
      <c r="A720" s="39" t="s">
        <v>2012</v>
      </c>
      <c r="B720" s="41" t="s">
        <v>330</v>
      </c>
      <c r="C720" s="42">
        <f t="shared" si="44"/>
        <v>24000</v>
      </c>
      <c r="D720" s="42">
        <v>15000</v>
      </c>
      <c r="E720" s="42">
        <v>9000</v>
      </c>
      <c r="F720" s="42">
        <v>0</v>
      </c>
      <c r="G720" s="42">
        <v>0</v>
      </c>
      <c r="H720" s="42">
        <f t="shared" si="45"/>
        <v>0</v>
      </c>
      <c r="I720" s="44">
        <v>0</v>
      </c>
      <c r="J720" s="44">
        <v>0</v>
      </c>
      <c r="K720" s="44">
        <v>0</v>
      </c>
      <c r="L720" s="44">
        <v>0</v>
      </c>
      <c r="M720" s="43">
        <f t="shared" si="47"/>
        <v>0</v>
      </c>
    </row>
    <row r="721" spans="1:13" s="16" customFormat="1" ht="13.5" hidden="1">
      <c r="A721" s="39" t="s">
        <v>1931</v>
      </c>
      <c r="B721" s="41" t="s">
        <v>331</v>
      </c>
      <c r="C721" s="42">
        <f t="shared" si="44"/>
        <v>0</v>
      </c>
      <c r="D721" s="42">
        <v>0</v>
      </c>
      <c r="E721" s="42">
        <v>0</v>
      </c>
      <c r="F721" s="42">
        <v>0</v>
      </c>
      <c r="G721" s="42">
        <v>0</v>
      </c>
      <c r="H721" s="42">
        <f t="shared" si="45"/>
        <v>0</v>
      </c>
      <c r="I721" s="44">
        <v>0</v>
      </c>
      <c r="J721" s="44">
        <v>0</v>
      </c>
      <c r="K721" s="44">
        <v>0</v>
      </c>
      <c r="L721" s="44">
        <v>0</v>
      </c>
      <c r="M721" s="43" t="e">
        <f t="shared" si="47"/>
        <v>#DIV/0!</v>
      </c>
    </row>
    <row r="722" spans="1:13" s="16" customFormat="1" ht="13.5" hidden="1">
      <c r="A722" s="39" t="s">
        <v>2121</v>
      </c>
      <c r="B722" s="41" t="s">
        <v>332</v>
      </c>
      <c r="C722" s="42">
        <f t="shared" si="44"/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f t="shared" si="45"/>
        <v>0</v>
      </c>
      <c r="I722" s="44">
        <v>0</v>
      </c>
      <c r="J722" s="44">
        <v>0</v>
      </c>
      <c r="K722" s="44">
        <v>0</v>
      </c>
      <c r="L722" s="44">
        <v>0</v>
      </c>
      <c r="M722" s="43" t="e">
        <f t="shared" si="47"/>
        <v>#DIV/0!</v>
      </c>
    </row>
    <row r="723" spans="1:13" s="16" customFormat="1" ht="21" hidden="1">
      <c r="A723" s="39" t="s">
        <v>40</v>
      </c>
      <c r="B723" s="41" t="s">
        <v>333</v>
      </c>
      <c r="C723" s="42">
        <f t="shared" si="44"/>
        <v>0</v>
      </c>
      <c r="D723" s="42">
        <v>0</v>
      </c>
      <c r="E723" s="42">
        <v>0</v>
      </c>
      <c r="F723" s="42">
        <v>0</v>
      </c>
      <c r="G723" s="42">
        <v>0</v>
      </c>
      <c r="H723" s="42">
        <f t="shared" si="45"/>
        <v>0</v>
      </c>
      <c r="I723" s="44">
        <v>0</v>
      </c>
      <c r="J723" s="44">
        <v>0</v>
      </c>
      <c r="K723" s="44">
        <v>0</v>
      </c>
      <c r="L723" s="44">
        <v>0</v>
      </c>
      <c r="M723" s="43" t="e">
        <f t="shared" si="47"/>
        <v>#DIV/0!</v>
      </c>
    </row>
    <row r="724" spans="1:13" s="16" customFormat="1" ht="21" hidden="1">
      <c r="A724" s="39" t="s">
        <v>2123</v>
      </c>
      <c r="B724" s="41" t="s">
        <v>334</v>
      </c>
      <c r="C724" s="42">
        <f t="shared" si="44"/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f t="shared" si="45"/>
        <v>0</v>
      </c>
      <c r="I724" s="44">
        <v>0</v>
      </c>
      <c r="J724" s="44">
        <v>0</v>
      </c>
      <c r="K724" s="44">
        <v>0</v>
      </c>
      <c r="L724" s="44">
        <v>0</v>
      </c>
      <c r="M724" s="43" t="e">
        <f t="shared" si="47"/>
        <v>#DIV/0!</v>
      </c>
    </row>
    <row r="725" spans="1:13" s="16" customFormat="1" ht="13.5" hidden="1">
      <c r="A725" s="39" t="s">
        <v>101</v>
      </c>
      <c r="B725" s="41" t="s">
        <v>335</v>
      </c>
      <c r="C725" s="42">
        <f t="shared" si="44"/>
        <v>24000</v>
      </c>
      <c r="D725" s="42">
        <v>15000</v>
      </c>
      <c r="E725" s="42">
        <v>9000</v>
      </c>
      <c r="F725" s="42">
        <v>0</v>
      </c>
      <c r="G725" s="42">
        <v>0</v>
      </c>
      <c r="H725" s="42">
        <f t="shared" si="45"/>
        <v>0</v>
      </c>
      <c r="I725" s="44">
        <v>0</v>
      </c>
      <c r="J725" s="44">
        <v>0</v>
      </c>
      <c r="K725" s="44">
        <v>0</v>
      </c>
      <c r="L725" s="44">
        <v>0</v>
      </c>
      <c r="M725" s="43">
        <f t="shared" si="47"/>
        <v>0</v>
      </c>
    </row>
    <row r="726" spans="1:13" s="16" customFormat="1" ht="21" hidden="1">
      <c r="A726" s="39" t="s">
        <v>2040</v>
      </c>
      <c r="B726" s="41" t="s">
        <v>336</v>
      </c>
      <c r="C726" s="42">
        <f t="shared" si="44"/>
        <v>24000</v>
      </c>
      <c r="D726" s="42">
        <v>15000</v>
      </c>
      <c r="E726" s="42">
        <v>9000</v>
      </c>
      <c r="F726" s="42">
        <v>0</v>
      </c>
      <c r="G726" s="42">
        <v>0</v>
      </c>
      <c r="H726" s="42">
        <f t="shared" si="45"/>
        <v>0</v>
      </c>
      <c r="I726" s="44">
        <v>0</v>
      </c>
      <c r="J726" s="44">
        <v>0</v>
      </c>
      <c r="K726" s="44">
        <v>0</v>
      </c>
      <c r="L726" s="44">
        <v>0</v>
      </c>
      <c r="M726" s="43">
        <f t="shared" si="47"/>
        <v>0</v>
      </c>
    </row>
    <row r="727" spans="1:13" s="16" customFormat="1" ht="21" hidden="1">
      <c r="A727" s="39" t="s">
        <v>42</v>
      </c>
      <c r="B727" s="41" t="s">
        <v>337</v>
      </c>
      <c r="C727" s="42">
        <f t="shared" si="44"/>
        <v>1702300.15</v>
      </c>
      <c r="D727" s="42">
        <v>1210300</v>
      </c>
      <c r="E727" s="42">
        <v>492000.15</v>
      </c>
      <c r="F727" s="42">
        <v>0</v>
      </c>
      <c r="G727" s="42">
        <v>0</v>
      </c>
      <c r="H727" s="42">
        <f t="shared" si="45"/>
        <v>11333.44</v>
      </c>
      <c r="I727" s="44">
        <v>1764.93</v>
      </c>
      <c r="J727" s="44">
        <v>9568.51</v>
      </c>
      <c r="K727" s="44">
        <v>0</v>
      </c>
      <c r="L727" s="44">
        <v>0</v>
      </c>
      <c r="M727" s="43">
        <f t="shared" si="47"/>
        <v>0.00665772131900476</v>
      </c>
    </row>
    <row r="728" spans="1:13" s="16" customFormat="1" ht="21" hidden="1">
      <c r="A728" s="39" t="s">
        <v>2034</v>
      </c>
      <c r="B728" s="41" t="s">
        <v>338</v>
      </c>
      <c r="C728" s="42">
        <f t="shared" si="44"/>
        <v>1702300.15</v>
      </c>
      <c r="D728" s="42">
        <v>1210300</v>
      </c>
      <c r="E728" s="42">
        <v>492000.15</v>
      </c>
      <c r="F728" s="42">
        <v>0</v>
      </c>
      <c r="G728" s="42">
        <v>0</v>
      </c>
      <c r="H728" s="42">
        <f t="shared" si="45"/>
        <v>11333.44</v>
      </c>
      <c r="I728" s="44">
        <v>1764.93</v>
      </c>
      <c r="J728" s="44">
        <v>9568.51</v>
      </c>
      <c r="K728" s="44">
        <v>0</v>
      </c>
      <c r="L728" s="44">
        <v>0</v>
      </c>
      <c r="M728" s="43">
        <f t="shared" si="47"/>
        <v>0.00665772131900476</v>
      </c>
    </row>
    <row r="729" spans="1:13" s="16" customFormat="1" ht="21" hidden="1">
      <c r="A729" s="39" t="s">
        <v>35</v>
      </c>
      <c r="B729" s="41" t="s">
        <v>339</v>
      </c>
      <c r="C729" s="42">
        <f t="shared" si="44"/>
        <v>211000</v>
      </c>
      <c r="D729" s="42">
        <v>115000</v>
      </c>
      <c r="E729" s="42">
        <v>96000</v>
      </c>
      <c r="F729" s="42">
        <v>0</v>
      </c>
      <c r="G729" s="42">
        <v>0</v>
      </c>
      <c r="H729" s="42">
        <f t="shared" si="45"/>
        <v>0</v>
      </c>
      <c r="I729" s="44">
        <v>0</v>
      </c>
      <c r="J729" s="44">
        <v>0</v>
      </c>
      <c r="K729" s="44">
        <v>0</v>
      </c>
      <c r="L729" s="44">
        <v>0</v>
      </c>
      <c r="M729" s="43">
        <f t="shared" si="47"/>
        <v>0</v>
      </c>
    </row>
    <row r="730" spans="1:13" s="16" customFormat="1" ht="21" hidden="1">
      <c r="A730" s="39" t="s">
        <v>946</v>
      </c>
      <c r="B730" s="41" t="s">
        <v>340</v>
      </c>
      <c r="C730" s="42">
        <f t="shared" si="44"/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f t="shared" si="45"/>
        <v>0</v>
      </c>
      <c r="I730" s="44">
        <v>0</v>
      </c>
      <c r="J730" s="44">
        <v>0</v>
      </c>
      <c r="K730" s="44">
        <v>0</v>
      </c>
      <c r="L730" s="44">
        <v>0</v>
      </c>
      <c r="M730" s="43" t="e">
        <f t="shared" si="47"/>
        <v>#DIV/0!</v>
      </c>
    </row>
    <row r="731" spans="1:13" s="16" customFormat="1" ht="21" hidden="1">
      <c r="A731" s="39" t="s">
        <v>1748</v>
      </c>
      <c r="B731" s="41" t="s">
        <v>341</v>
      </c>
      <c r="C731" s="42">
        <f t="shared" si="44"/>
        <v>1491300.15</v>
      </c>
      <c r="D731" s="42">
        <v>1095300</v>
      </c>
      <c r="E731" s="42">
        <v>396000.15</v>
      </c>
      <c r="F731" s="42">
        <v>0</v>
      </c>
      <c r="G731" s="42">
        <v>0</v>
      </c>
      <c r="H731" s="42">
        <f t="shared" si="45"/>
        <v>11333.44</v>
      </c>
      <c r="I731" s="44">
        <v>1764.93</v>
      </c>
      <c r="J731" s="44">
        <v>9568.51</v>
      </c>
      <c r="K731" s="44">
        <v>0</v>
      </c>
      <c r="L731" s="44">
        <v>0</v>
      </c>
      <c r="M731" s="43">
        <f t="shared" si="47"/>
        <v>0.007599704191004072</v>
      </c>
    </row>
    <row r="732" spans="1:13" s="16" customFormat="1" ht="13.5" hidden="1">
      <c r="A732" s="39" t="s">
        <v>1853</v>
      </c>
      <c r="B732" s="41" t="s">
        <v>342</v>
      </c>
      <c r="C732" s="42">
        <f t="shared" si="44"/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f t="shared" si="45"/>
        <v>0</v>
      </c>
      <c r="I732" s="44">
        <v>0</v>
      </c>
      <c r="J732" s="44">
        <v>0</v>
      </c>
      <c r="K732" s="44">
        <v>0</v>
      </c>
      <c r="L732" s="44">
        <v>0</v>
      </c>
      <c r="M732" s="43" t="e">
        <f t="shared" si="47"/>
        <v>#DIV/0!</v>
      </c>
    </row>
    <row r="733" spans="1:13" s="16" customFormat="1" ht="13.5" hidden="1">
      <c r="A733" s="39" t="s">
        <v>1734</v>
      </c>
      <c r="B733" s="41" t="s">
        <v>343</v>
      </c>
      <c r="C733" s="42">
        <f t="shared" si="44"/>
        <v>0</v>
      </c>
      <c r="D733" s="42">
        <v>0</v>
      </c>
      <c r="E733" s="42">
        <v>0</v>
      </c>
      <c r="F733" s="42">
        <v>0</v>
      </c>
      <c r="G733" s="42">
        <v>0</v>
      </c>
      <c r="H733" s="42">
        <f t="shared" si="45"/>
        <v>0</v>
      </c>
      <c r="I733" s="44">
        <v>0</v>
      </c>
      <c r="J733" s="44">
        <v>0</v>
      </c>
      <c r="K733" s="44">
        <v>0</v>
      </c>
      <c r="L733" s="44">
        <v>0</v>
      </c>
      <c r="M733" s="43" t="e">
        <f t="shared" si="47"/>
        <v>#DIV/0!</v>
      </c>
    </row>
    <row r="734" spans="1:13" s="16" customFormat="1" ht="13.5" hidden="1">
      <c r="A734" s="39" t="s">
        <v>1436</v>
      </c>
      <c r="B734" s="41" t="s">
        <v>344</v>
      </c>
      <c r="C734" s="42">
        <f t="shared" si="44"/>
        <v>0</v>
      </c>
      <c r="D734" s="42">
        <v>0</v>
      </c>
      <c r="E734" s="42">
        <v>0</v>
      </c>
      <c r="F734" s="42">
        <v>0</v>
      </c>
      <c r="G734" s="42">
        <v>0</v>
      </c>
      <c r="H734" s="42">
        <f t="shared" si="45"/>
        <v>0</v>
      </c>
      <c r="I734" s="44">
        <v>0</v>
      </c>
      <c r="J734" s="44">
        <v>0</v>
      </c>
      <c r="K734" s="44">
        <v>0</v>
      </c>
      <c r="L734" s="44">
        <v>0</v>
      </c>
      <c r="M734" s="43" t="e">
        <f t="shared" si="47"/>
        <v>#DIV/0!</v>
      </c>
    </row>
    <row r="735" spans="1:13" s="16" customFormat="1" ht="13.5" hidden="1">
      <c r="A735" s="39" t="s">
        <v>1472</v>
      </c>
      <c r="B735" s="41" t="s">
        <v>345</v>
      </c>
      <c r="C735" s="42">
        <f t="shared" si="44"/>
        <v>0</v>
      </c>
      <c r="D735" s="42">
        <v>0</v>
      </c>
      <c r="E735" s="42">
        <v>0</v>
      </c>
      <c r="F735" s="42">
        <v>0</v>
      </c>
      <c r="G735" s="42">
        <v>0</v>
      </c>
      <c r="H735" s="42">
        <f t="shared" si="45"/>
        <v>0</v>
      </c>
      <c r="I735" s="44">
        <v>0</v>
      </c>
      <c r="J735" s="44">
        <v>0</v>
      </c>
      <c r="K735" s="44">
        <v>0</v>
      </c>
      <c r="L735" s="44">
        <v>0</v>
      </c>
      <c r="M735" s="43" t="e">
        <f t="shared" si="47"/>
        <v>#DIV/0!</v>
      </c>
    </row>
    <row r="736" spans="1:13" s="16" customFormat="1" ht="13.5" hidden="1">
      <c r="A736" s="39" t="s">
        <v>1989</v>
      </c>
      <c r="B736" s="41" t="s">
        <v>346</v>
      </c>
      <c r="C736" s="42">
        <f t="shared" si="44"/>
        <v>0</v>
      </c>
      <c r="D736" s="42">
        <v>0</v>
      </c>
      <c r="E736" s="42">
        <v>0</v>
      </c>
      <c r="F736" s="42">
        <v>0</v>
      </c>
      <c r="G736" s="42">
        <v>0</v>
      </c>
      <c r="H736" s="42">
        <f t="shared" si="45"/>
        <v>0</v>
      </c>
      <c r="I736" s="44">
        <v>0</v>
      </c>
      <c r="J736" s="44">
        <v>0</v>
      </c>
      <c r="K736" s="44">
        <v>0</v>
      </c>
      <c r="L736" s="44">
        <v>0</v>
      </c>
      <c r="M736" s="43" t="e">
        <f t="shared" si="47"/>
        <v>#DIV/0!</v>
      </c>
    </row>
    <row r="737" spans="1:13" s="38" customFormat="1" ht="21">
      <c r="A737" s="40" t="s">
        <v>1890</v>
      </c>
      <c r="B737" s="34" t="s">
        <v>347</v>
      </c>
      <c r="C737" s="35">
        <f>C741+C774</f>
        <v>547000</v>
      </c>
      <c r="D737" s="35">
        <f aca="true" t="shared" si="48" ref="D737:L737">D741+D774</f>
        <v>225770557.87</v>
      </c>
      <c r="E737" s="35">
        <f t="shared" si="48"/>
        <v>59254507.78</v>
      </c>
      <c r="F737" s="35">
        <f t="shared" si="48"/>
        <v>24030924.17</v>
      </c>
      <c r="G737" s="35">
        <f t="shared" si="48"/>
        <v>19437928.689999998</v>
      </c>
      <c r="H737" s="35">
        <f t="shared" si="48"/>
        <v>225203.48</v>
      </c>
      <c r="I737" s="35">
        <f t="shared" si="48"/>
        <v>33035731.38</v>
      </c>
      <c r="J737" s="35">
        <f t="shared" si="48"/>
        <v>5476188.109999999</v>
      </c>
      <c r="K737" s="35">
        <f t="shared" si="48"/>
        <v>4454209.1</v>
      </c>
      <c r="L737" s="35">
        <f t="shared" si="48"/>
        <v>2464207.9</v>
      </c>
      <c r="M737" s="93">
        <f t="shared" si="47"/>
        <v>0.4117065447897624</v>
      </c>
    </row>
    <row r="738" spans="1:13" s="16" customFormat="1" ht="21" hidden="1">
      <c r="A738" s="39" t="s">
        <v>42</v>
      </c>
      <c r="B738" s="41" t="s">
        <v>348</v>
      </c>
      <c r="C738" s="42">
        <f t="shared" si="44"/>
        <v>230000</v>
      </c>
      <c r="D738" s="42">
        <v>0</v>
      </c>
      <c r="E738" s="42">
        <v>230000</v>
      </c>
      <c r="F738" s="42">
        <v>0</v>
      </c>
      <c r="G738" s="42">
        <v>0</v>
      </c>
      <c r="H738" s="42">
        <f t="shared" si="45"/>
        <v>260.15</v>
      </c>
      <c r="I738" s="44">
        <v>0</v>
      </c>
      <c r="J738" s="44">
        <v>260.15</v>
      </c>
      <c r="K738" s="44">
        <v>0</v>
      </c>
      <c r="L738" s="44">
        <v>0</v>
      </c>
      <c r="M738" s="43">
        <f t="shared" si="47"/>
        <v>0.001131086956521739</v>
      </c>
    </row>
    <row r="739" spans="1:13" s="16" customFormat="1" ht="21" hidden="1">
      <c r="A739" s="39" t="s">
        <v>2034</v>
      </c>
      <c r="B739" s="41" t="s">
        <v>349</v>
      </c>
      <c r="C739" s="42">
        <f t="shared" si="44"/>
        <v>230000</v>
      </c>
      <c r="D739" s="42">
        <v>0</v>
      </c>
      <c r="E739" s="42">
        <v>230000</v>
      </c>
      <c r="F739" s="42">
        <v>0</v>
      </c>
      <c r="G739" s="42">
        <v>0</v>
      </c>
      <c r="H739" s="42">
        <f t="shared" si="45"/>
        <v>260.15</v>
      </c>
      <c r="I739" s="44">
        <v>0</v>
      </c>
      <c r="J739" s="44">
        <v>260.15</v>
      </c>
      <c r="K739" s="44">
        <v>0</v>
      </c>
      <c r="L739" s="44">
        <v>0</v>
      </c>
      <c r="M739" s="43">
        <f t="shared" si="47"/>
        <v>0.001131086956521739</v>
      </c>
    </row>
    <row r="740" spans="1:13" s="16" customFormat="1" ht="21" hidden="1">
      <c r="A740" s="39" t="s">
        <v>1748</v>
      </c>
      <c r="B740" s="41" t="s">
        <v>350</v>
      </c>
      <c r="C740" s="42">
        <f t="shared" si="44"/>
        <v>230000</v>
      </c>
      <c r="D740" s="42">
        <v>0</v>
      </c>
      <c r="E740" s="42">
        <v>230000</v>
      </c>
      <c r="F740" s="42">
        <v>0</v>
      </c>
      <c r="G740" s="42">
        <v>0</v>
      </c>
      <c r="H740" s="42">
        <f t="shared" si="45"/>
        <v>260.15</v>
      </c>
      <c r="I740" s="44">
        <v>0</v>
      </c>
      <c r="J740" s="44">
        <v>260.15</v>
      </c>
      <c r="K740" s="44">
        <v>0</v>
      </c>
      <c r="L740" s="44">
        <v>0</v>
      </c>
      <c r="M740" s="43">
        <f t="shared" si="47"/>
        <v>0.001131086956521739</v>
      </c>
    </row>
    <row r="741" spans="1:13" s="16" customFormat="1" ht="21">
      <c r="A741" s="39" t="s">
        <v>963</v>
      </c>
      <c r="B741" s="41" t="s">
        <v>351</v>
      </c>
      <c r="C741" s="42">
        <v>28300</v>
      </c>
      <c r="D741" s="42">
        <v>225130557.87</v>
      </c>
      <c r="E741" s="42">
        <v>47457507.78</v>
      </c>
      <c r="F741" s="42">
        <v>19891524.17</v>
      </c>
      <c r="G741" s="42">
        <v>2751967</v>
      </c>
      <c r="H741" s="42">
        <v>0</v>
      </c>
      <c r="I741" s="44">
        <v>33035731.38</v>
      </c>
      <c r="J741" s="44">
        <v>4020580.55</v>
      </c>
      <c r="K741" s="44">
        <v>4230448.04</v>
      </c>
      <c r="L741" s="44">
        <v>166643.63</v>
      </c>
      <c r="M741" s="43">
        <f t="shared" si="47"/>
        <v>0</v>
      </c>
    </row>
    <row r="742" spans="1:13" s="16" customFormat="1" ht="41.25" hidden="1">
      <c r="A742" s="39" t="s">
        <v>2012</v>
      </c>
      <c r="B742" s="41" t="s">
        <v>352</v>
      </c>
      <c r="C742" s="42">
        <f t="shared" si="44"/>
        <v>197924757</v>
      </c>
      <c r="D742" s="42">
        <v>166085775.72</v>
      </c>
      <c r="E742" s="42">
        <v>31838981.28</v>
      </c>
      <c r="F742" s="42">
        <v>0</v>
      </c>
      <c r="G742" s="42">
        <v>0</v>
      </c>
      <c r="H742" s="42">
        <f t="shared" si="45"/>
        <v>34396329.39</v>
      </c>
      <c r="I742" s="44">
        <v>30740881.68</v>
      </c>
      <c r="J742" s="44">
        <v>3655447.71</v>
      </c>
      <c r="K742" s="44">
        <v>0</v>
      </c>
      <c r="L742" s="44">
        <v>0</v>
      </c>
      <c r="M742" s="43">
        <f t="shared" si="47"/>
        <v>0.17378487618908633</v>
      </c>
    </row>
    <row r="743" spans="1:13" s="16" customFormat="1" ht="13.5" hidden="1">
      <c r="A743" s="39" t="s">
        <v>1931</v>
      </c>
      <c r="B743" s="41" t="s">
        <v>353</v>
      </c>
      <c r="C743" s="42">
        <f t="shared" si="44"/>
        <v>196600157</v>
      </c>
      <c r="D743" s="42">
        <v>166085775.72</v>
      </c>
      <c r="E743" s="42">
        <v>30514381.28</v>
      </c>
      <c r="F743" s="42">
        <v>0</v>
      </c>
      <c r="G743" s="42">
        <v>0</v>
      </c>
      <c r="H743" s="42">
        <f t="shared" si="45"/>
        <v>34134320.1</v>
      </c>
      <c r="I743" s="44">
        <v>30740881.68</v>
      </c>
      <c r="J743" s="44">
        <v>3393438.42</v>
      </c>
      <c r="K743" s="44">
        <v>0</v>
      </c>
      <c r="L743" s="44">
        <v>0</v>
      </c>
      <c r="M743" s="43">
        <f t="shared" si="47"/>
        <v>0.17362305616063167</v>
      </c>
    </row>
    <row r="744" spans="1:13" s="16" customFormat="1" ht="13.5" hidden="1">
      <c r="A744" s="39" t="s">
        <v>2121</v>
      </c>
      <c r="B744" s="41" t="s">
        <v>354</v>
      </c>
      <c r="C744" s="42">
        <f t="shared" si="44"/>
        <v>151401047.76</v>
      </c>
      <c r="D744" s="42">
        <v>128929885.3</v>
      </c>
      <c r="E744" s="42">
        <v>22471162.46</v>
      </c>
      <c r="F744" s="42">
        <v>0</v>
      </c>
      <c r="G744" s="42">
        <v>0</v>
      </c>
      <c r="H744" s="42">
        <f t="shared" si="45"/>
        <v>25869450.080000002</v>
      </c>
      <c r="I744" s="44">
        <v>23141296.23</v>
      </c>
      <c r="J744" s="44">
        <v>2728153.85</v>
      </c>
      <c r="K744" s="44">
        <v>0</v>
      </c>
      <c r="L744" s="44">
        <v>0</v>
      </c>
      <c r="M744" s="43">
        <f t="shared" si="47"/>
        <v>0.1708670479018619</v>
      </c>
    </row>
    <row r="745" spans="1:13" s="16" customFormat="1" ht="21" hidden="1">
      <c r="A745" s="39" t="s">
        <v>40</v>
      </c>
      <c r="B745" s="41" t="s">
        <v>355</v>
      </c>
      <c r="C745" s="42">
        <f t="shared" si="44"/>
        <v>1696721.93</v>
      </c>
      <c r="D745" s="42">
        <v>281950</v>
      </c>
      <c r="E745" s="42">
        <v>1414771.93</v>
      </c>
      <c r="F745" s="42">
        <v>0</v>
      </c>
      <c r="G745" s="42">
        <v>0</v>
      </c>
      <c r="H745" s="42">
        <f t="shared" si="45"/>
        <v>17629</v>
      </c>
      <c r="I745" s="44">
        <v>6970</v>
      </c>
      <c r="J745" s="44">
        <v>10659</v>
      </c>
      <c r="K745" s="44">
        <v>0</v>
      </c>
      <c r="L745" s="44">
        <v>0</v>
      </c>
      <c r="M745" s="43">
        <f t="shared" si="47"/>
        <v>0.010390034859748645</v>
      </c>
    </row>
    <row r="746" spans="1:13" s="16" customFormat="1" ht="21" hidden="1">
      <c r="A746" s="39" t="s">
        <v>2123</v>
      </c>
      <c r="B746" s="41" t="s">
        <v>356</v>
      </c>
      <c r="C746" s="42">
        <f t="shared" si="44"/>
        <v>43502387.31</v>
      </c>
      <c r="D746" s="42">
        <v>36873940.42</v>
      </c>
      <c r="E746" s="42">
        <v>6628446.89</v>
      </c>
      <c r="F746" s="42">
        <v>0</v>
      </c>
      <c r="G746" s="42">
        <v>0</v>
      </c>
      <c r="H746" s="42">
        <f t="shared" si="45"/>
        <v>8247241.0200000005</v>
      </c>
      <c r="I746" s="44">
        <v>7592615.45</v>
      </c>
      <c r="J746" s="44">
        <v>654625.57</v>
      </c>
      <c r="K746" s="44">
        <v>0</v>
      </c>
      <c r="L746" s="44">
        <v>0</v>
      </c>
      <c r="M746" s="43">
        <f t="shared" si="47"/>
        <v>0.1895813432313446</v>
      </c>
    </row>
    <row r="747" spans="1:13" s="16" customFormat="1" ht="13.5" hidden="1">
      <c r="A747" s="39" t="s">
        <v>101</v>
      </c>
      <c r="B747" s="41" t="s">
        <v>357</v>
      </c>
      <c r="C747" s="42">
        <f t="shared" si="44"/>
        <v>1324600</v>
      </c>
      <c r="D747" s="42">
        <v>0</v>
      </c>
      <c r="E747" s="42">
        <v>1324600</v>
      </c>
      <c r="F747" s="42">
        <v>0</v>
      </c>
      <c r="G747" s="42">
        <v>0</v>
      </c>
      <c r="H747" s="42">
        <f t="shared" si="45"/>
        <v>262009.29</v>
      </c>
      <c r="I747" s="44">
        <v>0</v>
      </c>
      <c r="J747" s="44">
        <v>262009.29</v>
      </c>
      <c r="K747" s="44">
        <v>0</v>
      </c>
      <c r="L747" s="44">
        <v>0</v>
      </c>
      <c r="M747" s="43">
        <f t="shared" si="47"/>
        <v>0.19780257436207158</v>
      </c>
    </row>
    <row r="748" spans="1:13" s="16" customFormat="1" ht="13.5" hidden="1">
      <c r="A748" s="39" t="s">
        <v>897</v>
      </c>
      <c r="B748" s="41" t="s">
        <v>358</v>
      </c>
      <c r="C748" s="42">
        <f t="shared" si="44"/>
        <v>921000</v>
      </c>
      <c r="D748" s="42">
        <v>0</v>
      </c>
      <c r="E748" s="42">
        <v>921000</v>
      </c>
      <c r="F748" s="42">
        <v>0</v>
      </c>
      <c r="G748" s="42">
        <v>0</v>
      </c>
      <c r="H748" s="42">
        <f t="shared" si="45"/>
        <v>211450.14</v>
      </c>
      <c r="I748" s="44">
        <v>0</v>
      </c>
      <c r="J748" s="44">
        <v>211450.14</v>
      </c>
      <c r="K748" s="44">
        <v>0</v>
      </c>
      <c r="L748" s="44">
        <v>0</v>
      </c>
      <c r="M748" s="43">
        <f t="shared" si="47"/>
        <v>0.22958755700325734</v>
      </c>
    </row>
    <row r="749" spans="1:13" s="16" customFormat="1" ht="21" hidden="1">
      <c r="A749" s="39" t="s">
        <v>2040</v>
      </c>
      <c r="B749" s="41" t="s">
        <v>359</v>
      </c>
      <c r="C749" s="42">
        <f t="shared" si="44"/>
        <v>125500</v>
      </c>
      <c r="D749" s="42">
        <v>0</v>
      </c>
      <c r="E749" s="42">
        <v>125500</v>
      </c>
      <c r="F749" s="42">
        <v>0</v>
      </c>
      <c r="G749" s="42">
        <v>0</v>
      </c>
      <c r="H749" s="42">
        <f t="shared" si="45"/>
        <v>1620</v>
      </c>
      <c r="I749" s="44">
        <v>0</v>
      </c>
      <c r="J749" s="44">
        <v>1620</v>
      </c>
      <c r="K749" s="44">
        <v>0</v>
      </c>
      <c r="L749" s="44">
        <v>0</v>
      </c>
      <c r="M749" s="43">
        <f t="shared" si="47"/>
        <v>0.012908366533864542</v>
      </c>
    </row>
    <row r="750" spans="1:13" s="16" customFormat="1" ht="30.75" hidden="1">
      <c r="A750" s="39" t="s">
        <v>2038</v>
      </c>
      <c r="B750" s="41" t="s">
        <v>360</v>
      </c>
      <c r="C750" s="42">
        <f t="shared" si="44"/>
        <v>278100</v>
      </c>
      <c r="D750" s="42">
        <v>0</v>
      </c>
      <c r="E750" s="42">
        <v>278100</v>
      </c>
      <c r="F750" s="42">
        <v>0</v>
      </c>
      <c r="G750" s="42">
        <v>0</v>
      </c>
      <c r="H750" s="42">
        <f t="shared" si="45"/>
        <v>48939.15</v>
      </c>
      <c r="I750" s="44">
        <v>0</v>
      </c>
      <c r="J750" s="44">
        <v>48939.15</v>
      </c>
      <c r="K750" s="44">
        <v>0</v>
      </c>
      <c r="L750" s="44">
        <v>0</v>
      </c>
      <c r="M750" s="43">
        <f t="shared" si="47"/>
        <v>0.17597680690399137</v>
      </c>
    </row>
    <row r="751" spans="1:13" s="16" customFormat="1" ht="21" hidden="1">
      <c r="A751" s="39" t="s">
        <v>42</v>
      </c>
      <c r="B751" s="41" t="s">
        <v>361</v>
      </c>
      <c r="C751" s="42">
        <f t="shared" si="44"/>
        <v>78002720.39</v>
      </c>
      <c r="D751" s="42">
        <v>57011601.5</v>
      </c>
      <c r="E751" s="42">
        <v>10549126.5</v>
      </c>
      <c r="F751" s="42">
        <v>7703025.39</v>
      </c>
      <c r="G751" s="42">
        <v>2738967</v>
      </c>
      <c r="H751" s="42">
        <f t="shared" si="45"/>
        <v>2578832.42</v>
      </c>
      <c r="I751" s="44">
        <v>1710204.76</v>
      </c>
      <c r="J751" s="44">
        <v>357588.13</v>
      </c>
      <c r="K751" s="44">
        <v>346969.9</v>
      </c>
      <c r="L751" s="44">
        <v>164069.63</v>
      </c>
      <c r="M751" s="43">
        <f t="shared" si="47"/>
        <v>0.033060801047787663</v>
      </c>
    </row>
    <row r="752" spans="1:13" s="16" customFormat="1" ht="21" hidden="1">
      <c r="A752" s="39" t="s">
        <v>1693</v>
      </c>
      <c r="B752" s="41" t="s">
        <v>362</v>
      </c>
      <c r="C752" s="42">
        <f t="shared" si="44"/>
        <v>0</v>
      </c>
      <c r="D752" s="42">
        <v>0</v>
      </c>
      <c r="E752" s="42">
        <v>0</v>
      </c>
      <c r="F752" s="42">
        <v>0</v>
      </c>
      <c r="G752" s="42">
        <v>0</v>
      </c>
      <c r="H752" s="42">
        <f t="shared" si="45"/>
        <v>0</v>
      </c>
      <c r="I752" s="44">
        <v>0</v>
      </c>
      <c r="J752" s="44">
        <v>0</v>
      </c>
      <c r="K752" s="44">
        <v>0</v>
      </c>
      <c r="L752" s="44">
        <v>0</v>
      </c>
      <c r="M752" s="43" t="e">
        <f t="shared" si="47"/>
        <v>#DIV/0!</v>
      </c>
    </row>
    <row r="753" spans="1:13" s="16" customFormat="1" ht="21" hidden="1">
      <c r="A753" s="39" t="s">
        <v>112</v>
      </c>
      <c r="B753" s="41" t="s">
        <v>363</v>
      </c>
      <c r="C753" s="42">
        <f t="shared" si="44"/>
        <v>0</v>
      </c>
      <c r="D753" s="42">
        <v>0</v>
      </c>
      <c r="E753" s="42">
        <v>0</v>
      </c>
      <c r="F753" s="42">
        <v>0</v>
      </c>
      <c r="G753" s="42">
        <v>0</v>
      </c>
      <c r="H753" s="42">
        <f t="shared" si="45"/>
        <v>0</v>
      </c>
      <c r="I753" s="44">
        <v>0</v>
      </c>
      <c r="J753" s="44">
        <v>0</v>
      </c>
      <c r="K753" s="44">
        <v>0</v>
      </c>
      <c r="L753" s="44">
        <v>0</v>
      </c>
      <c r="M753" s="43" t="e">
        <f t="shared" si="47"/>
        <v>#DIV/0!</v>
      </c>
    </row>
    <row r="754" spans="1:13" s="16" customFormat="1" ht="21" hidden="1">
      <c r="A754" s="39" t="s">
        <v>2034</v>
      </c>
      <c r="B754" s="41" t="s">
        <v>364</v>
      </c>
      <c r="C754" s="42">
        <f t="shared" si="44"/>
        <v>78002720.39</v>
      </c>
      <c r="D754" s="42">
        <v>57011601.5</v>
      </c>
      <c r="E754" s="42">
        <v>10549126.5</v>
      </c>
      <c r="F754" s="42">
        <v>7703025.39</v>
      </c>
      <c r="G754" s="42">
        <v>2738967</v>
      </c>
      <c r="H754" s="42">
        <f t="shared" si="45"/>
        <v>2578832.42</v>
      </c>
      <c r="I754" s="44">
        <v>1710204.76</v>
      </c>
      <c r="J754" s="44">
        <v>357588.13</v>
      </c>
      <c r="K754" s="44">
        <v>346969.9</v>
      </c>
      <c r="L754" s="44">
        <v>164069.63</v>
      </c>
      <c r="M754" s="43">
        <f t="shared" si="47"/>
        <v>0.033060801047787663</v>
      </c>
    </row>
    <row r="755" spans="1:13" s="16" customFormat="1" ht="21" hidden="1">
      <c r="A755" s="39" t="s">
        <v>35</v>
      </c>
      <c r="B755" s="41" t="s">
        <v>365</v>
      </c>
      <c r="C755" s="42">
        <f t="shared" si="44"/>
        <v>4352622.0600000005</v>
      </c>
      <c r="D755" s="42">
        <v>2939553.56</v>
      </c>
      <c r="E755" s="42">
        <v>1403068.5</v>
      </c>
      <c r="F755" s="42">
        <v>10000</v>
      </c>
      <c r="G755" s="42">
        <v>0</v>
      </c>
      <c r="H755" s="42">
        <f t="shared" si="45"/>
        <v>337427</v>
      </c>
      <c r="I755" s="44">
        <v>237435.11</v>
      </c>
      <c r="J755" s="44">
        <v>99991.89</v>
      </c>
      <c r="K755" s="44">
        <v>0</v>
      </c>
      <c r="L755" s="44">
        <v>0</v>
      </c>
      <c r="M755" s="43">
        <f t="shared" si="47"/>
        <v>0.07752269674431599</v>
      </c>
    </row>
    <row r="756" spans="1:13" s="16" customFormat="1" ht="21" hidden="1">
      <c r="A756" s="39" t="s">
        <v>946</v>
      </c>
      <c r="B756" s="41" t="s">
        <v>366</v>
      </c>
      <c r="C756" s="42">
        <f t="shared" si="44"/>
        <v>706752</v>
      </c>
      <c r="D756" s="42">
        <v>600000</v>
      </c>
      <c r="E756" s="42">
        <v>106752</v>
      </c>
      <c r="F756" s="42">
        <v>0</v>
      </c>
      <c r="G756" s="42">
        <v>0</v>
      </c>
      <c r="H756" s="42">
        <f t="shared" si="45"/>
        <v>0</v>
      </c>
      <c r="I756" s="44">
        <v>0</v>
      </c>
      <c r="J756" s="44">
        <v>0</v>
      </c>
      <c r="K756" s="44">
        <v>0</v>
      </c>
      <c r="L756" s="44">
        <v>0</v>
      </c>
      <c r="M756" s="43">
        <f t="shared" si="47"/>
        <v>0</v>
      </c>
    </row>
    <row r="757" spans="1:13" s="16" customFormat="1" ht="21" hidden="1">
      <c r="A757" s="39" t="s">
        <v>1748</v>
      </c>
      <c r="B757" s="41" t="s">
        <v>367</v>
      </c>
      <c r="C757" s="42">
        <f t="shared" si="44"/>
        <v>72943346.33</v>
      </c>
      <c r="D757" s="42">
        <v>53472047.94</v>
      </c>
      <c r="E757" s="42">
        <v>9039306</v>
      </c>
      <c r="F757" s="42">
        <v>7693025.39</v>
      </c>
      <c r="G757" s="42">
        <v>2738967</v>
      </c>
      <c r="H757" s="42">
        <f t="shared" si="45"/>
        <v>2241405.42</v>
      </c>
      <c r="I757" s="44">
        <v>1472769.65</v>
      </c>
      <c r="J757" s="44">
        <v>257596.24</v>
      </c>
      <c r="K757" s="44">
        <v>346969.9</v>
      </c>
      <c r="L757" s="44">
        <v>164069.63</v>
      </c>
      <c r="M757" s="43">
        <f t="shared" si="47"/>
        <v>0.03072803117449191</v>
      </c>
    </row>
    <row r="758" spans="1:13" s="16" customFormat="1" ht="13.5" hidden="1">
      <c r="A758" s="39" t="s">
        <v>1474</v>
      </c>
      <c r="B758" s="41" t="s">
        <v>368</v>
      </c>
      <c r="C758" s="42">
        <f t="shared" si="44"/>
        <v>3008998.78</v>
      </c>
      <c r="D758" s="42">
        <v>0</v>
      </c>
      <c r="E758" s="42">
        <v>0</v>
      </c>
      <c r="F758" s="42">
        <v>3008998.78</v>
      </c>
      <c r="G758" s="42">
        <v>0</v>
      </c>
      <c r="H758" s="42">
        <f t="shared" si="45"/>
        <v>313590</v>
      </c>
      <c r="I758" s="44">
        <v>0</v>
      </c>
      <c r="J758" s="44">
        <v>0</v>
      </c>
      <c r="K758" s="44">
        <v>313590</v>
      </c>
      <c r="L758" s="44">
        <v>0</v>
      </c>
      <c r="M758" s="43">
        <f t="shared" si="47"/>
        <v>0.10421739021110538</v>
      </c>
    </row>
    <row r="759" spans="1:13" s="16" customFormat="1" ht="13.5" hidden="1">
      <c r="A759" s="39" t="s">
        <v>1</v>
      </c>
      <c r="B759" s="41" t="s">
        <v>369</v>
      </c>
      <c r="C759" s="42">
        <f t="shared" si="44"/>
        <v>3008998.78</v>
      </c>
      <c r="D759" s="42">
        <v>0</v>
      </c>
      <c r="E759" s="42">
        <v>0</v>
      </c>
      <c r="F759" s="42">
        <v>3008998.78</v>
      </c>
      <c r="G759" s="42">
        <v>0</v>
      </c>
      <c r="H759" s="42">
        <f t="shared" si="45"/>
        <v>313590</v>
      </c>
      <c r="I759" s="44">
        <v>0</v>
      </c>
      <c r="J759" s="44">
        <v>0</v>
      </c>
      <c r="K759" s="44">
        <v>313590</v>
      </c>
      <c r="L759" s="44">
        <v>0</v>
      </c>
      <c r="M759" s="43">
        <f t="shared" si="47"/>
        <v>0.10421739021110538</v>
      </c>
    </row>
    <row r="760" spans="1:13" s="16" customFormat="1" ht="21" hidden="1">
      <c r="A760" s="39" t="s">
        <v>1715</v>
      </c>
      <c r="B760" s="41" t="s">
        <v>370</v>
      </c>
      <c r="C760" s="42">
        <f t="shared" si="44"/>
        <v>14002000</v>
      </c>
      <c r="D760" s="42">
        <v>0</v>
      </c>
      <c r="E760" s="42">
        <v>5002000</v>
      </c>
      <c r="F760" s="42">
        <v>9000000</v>
      </c>
      <c r="G760" s="42">
        <v>0</v>
      </c>
      <c r="H760" s="42">
        <f t="shared" si="45"/>
        <v>3560588.14</v>
      </c>
      <c r="I760" s="44">
        <v>0</v>
      </c>
      <c r="J760" s="44">
        <v>0</v>
      </c>
      <c r="K760" s="44">
        <v>3560588.14</v>
      </c>
      <c r="L760" s="44">
        <v>0</v>
      </c>
      <c r="M760" s="43">
        <f t="shared" si="47"/>
        <v>0.25429139694329383</v>
      </c>
    </row>
    <row r="761" spans="1:13" s="16" customFormat="1" ht="13.5" hidden="1">
      <c r="A761" s="39" t="s">
        <v>1821</v>
      </c>
      <c r="B761" s="41" t="s">
        <v>371</v>
      </c>
      <c r="C761" s="42">
        <f t="shared" si="44"/>
        <v>14002000</v>
      </c>
      <c r="D761" s="42">
        <v>0</v>
      </c>
      <c r="E761" s="42">
        <v>5002000</v>
      </c>
      <c r="F761" s="42">
        <v>9000000</v>
      </c>
      <c r="G761" s="42">
        <v>0</v>
      </c>
      <c r="H761" s="42">
        <f t="shared" si="45"/>
        <v>3560588.14</v>
      </c>
      <c r="I761" s="44">
        <v>0</v>
      </c>
      <c r="J761" s="44">
        <v>0</v>
      </c>
      <c r="K761" s="44">
        <v>3560588.14</v>
      </c>
      <c r="L761" s="44">
        <v>0</v>
      </c>
      <c r="M761" s="43">
        <f t="shared" si="47"/>
        <v>0.25429139694329383</v>
      </c>
    </row>
    <row r="762" spans="1:13" s="16" customFormat="1" ht="30.75" hidden="1">
      <c r="A762" s="39" t="s">
        <v>1412</v>
      </c>
      <c r="B762" s="41" t="s">
        <v>372</v>
      </c>
      <c r="C762" s="42">
        <f t="shared" si="44"/>
        <v>9000000</v>
      </c>
      <c r="D762" s="42">
        <v>0</v>
      </c>
      <c r="E762" s="42">
        <v>0</v>
      </c>
      <c r="F762" s="42">
        <v>9000000</v>
      </c>
      <c r="G762" s="42">
        <v>0</v>
      </c>
      <c r="H762" s="42">
        <f t="shared" si="45"/>
        <v>3560588.14</v>
      </c>
      <c r="I762" s="44">
        <v>0</v>
      </c>
      <c r="J762" s="44">
        <v>0</v>
      </c>
      <c r="K762" s="44">
        <v>3560588.14</v>
      </c>
      <c r="L762" s="44">
        <v>0</v>
      </c>
      <c r="M762" s="43">
        <f t="shared" si="47"/>
        <v>0.3956209044444445</v>
      </c>
    </row>
    <row r="763" spans="1:13" s="16" customFormat="1" ht="13.5" hidden="1">
      <c r="A763" s="39" t="s">
        <v>1094</v>
      </c>
      <c r="B763" s="41" t="s">
        <v>373</v>
      </c>
      <c r="C763" s="42">
        <f aca="true" t="shared" si="49" ref="C763:C824">SUM(D763:G763)</f>
        <v>5002000</v>
      </c>
      <c r="D763" s="42">
        <v>0</v>
      </c>
      <c r="E763" s="42">
        <v>5002000</v>
      </c>
      <c r="F763" s="42">
        <v>0</v>
      </c>
      <c r="G763" s="42">
        <v>0</v>
      </c>
      <c r="H763" s="42">
        <f aca="true" t="shared" si="50" ref="H763:H824">SUM(I763:L763)</f>
        <v>0</v>
      </c>
      <c r="I763" s="44">
        <v>0</v>
      </c>
      <c r="J763" s="44">
        <v>0</v>
      </c>
      <c r="K763" s="44">
        <v>0</v>
      </c>
      <c r="L763" s="44">
        <v>0</v>
      </c>
      <c r="M763" s="43">
        <f aca="true" t="shared" si="51" ref="M763:M824">H763/C763</f>
        <v>0</v>
      </c>
    </row>
    <row r="764" spans="1:13" s="16" customFormat="1" ht="13.5" hidden="1">
      <c r="A764" s="39" t="s">
        <v>1853</v>
      </c>
      <c r="B764" s="41" t="s">
        <v>374</v>
      </c>
      <c r="C764" s="42">
        <f t="shared" si="49"/>
        <v>2293080.65</v>
      </c>
      <c r="D764" s="42">
        <v>2033180.65</v>
      </c>
      <c r="E764" s="42">
        <v>67400</v>
      </c>
      <c r="F764" s="42">
        <v>179500</v>
      </c>
      <c r="G764" s="42">
        <v>13000</v>
      </c>
      <c r="H764" s="42">
        <f t="shared" si="50"/>
        <v>604063.6499999999</v>
      </c>
      <c r="I764" s="44">
        <v>584644.94</v>
      </c>
      <c r="J764" s="44">
        <v>7544.71</v>
      </c>
      <c r="K764" s="44">
        <v>9300</v>
      </c>
      <c r="L764" s="44">
        <v>2574</v>
      </c>
      <c r="M764" s="43">
        <f t="shared" si="51"/>
        <v>0.2634288724210376</v>
      </c>
    </row>
    <row r="765" spans="1:13" s="16" customFormat="1" ht="30.75" hidden="1">
      <c r="A765" s="39" t="s">
        <v>1857</v>
      </c>
      <c r="B765" s="41" t="s">
        <v>375</v>
      </c>
      <c r="C765" s="42">
        <f t="shared" si="49"/>
        <v>164500</v>
      </c>
      <c r="D765" s="42">
        <v>0</v>
      </c>
      <c r="E765" s="42">
        <v>0</v>
      </c>
      <c r="F765" s="42">
        <v>164500</v>
      </c>
      <c r="G765" s="42">
        <v>0</v>
      </c>
      <c r="H765" s="42">
        <f t="shared" si="50"/>
        <v>0</v>
      </c>
      <c r="I765" s="44">
        <v>0</v>
      </c>
      <c r="J765" s="44">
        <v>0</v>
      </c>
      <c r="K765" s="44">
        <v>0</v>
      </c>
      <c r="L765" s="44">
        <v>0</v>
      </c>
      <c r="M765" s="43">
        <f t="shared" si="51"/>
        <v>0</v>
      </c>
    </row>
    <row r="766" spans="1:13" s="16" customFormat="1" ht="13.5" hidden="1">
      <c r="A766" s="39" t="s">
        <v>1374</v>
      </c>
      <c r="B766" s="41" t="s">
        <v>376</v>
      </c>
      <c r="C766" s="42">
        <f t="shared" si="49"/>
        <v>164500</v>
      </c>
      <c r="D766" s="42">
        <v>0</v>
      </c>
      <c r="E766" s="42">
        <v>0</v>
      </c>
      <c r="F766" s="42">
        <v>164500</v>
      </c>
      <c r="G766" s="42">
        <v>0</v>
      </c>
      <c r="H766" s="42">
        <f t="shared" si="50"/>
        <v>0</v>
      </c>
      <c r="I766" s="44">
        <v>0</v>
      </c>
      <c r="J766" s="44">
        <v>0</v>
      </c>
      <c r="K766" s="44">
        <v>0</v>
      </c>
      <c r="L766" s="44">
        <v>0</v>
      </c>
      <c r="M766" s="43">
        <f t="shared" si="51"/>
        <v>0</v>
      </c>
    </row>
    <row r="767" spans="1:13" s="16" customFormat="1" ht="13.5" hidden="1">
      <c r="A767" s="39" t="s">
        <v>165</v>
      </c>
      <c r="B767" s="41" t="s">
        <v>377</v>
      </c>
      <c r="C767" s="42">
        <f t="shared" si="49"/>
        <v>311408.04</v>
      </c>
      <c r="D767" s="42">
        <v>311408.04</v>
      </c>
      <c r="E767" s="42">
        <v>0</v>
      </c>
      <c r="F767" s="42">
        <v>0</v>
      </c>
      <c r="G767" s="42">
        <v>0</v>
      </c>
      <c r="H767" s="42">
        <f t="shared" si="50"/>
        <v>311408.04</v>
      </c>
      <c r="I767" s="44">
        <v>311408.04</v>
      </c>
      <c r="J767" s="44">
        <v>0</v>
      </c>
      <c r="K767" s="44">
        <v>0</v>
      </c>
      <c r="L767" s="44">
        <v>0</v>
      </c>
      <c r="M767" s="43">
        <f t="shared" si="51"/>
        <v>1</v>
      </c>
    </row>
    <row r="768" spans="1:13" s="16" customFormat="1" ht="21" hidden="1">
      <c r="A768" s="39" t="s">
        <v>2010</v>
      </c>
      <c r="B768" s="41" t="s">
        <v>378</v>
      </c>
      <c r="C768" s="42">
        <f t="shared" si="49"/>
        <v>311408.04</v>
      </c>
      <c r="D768" s="42">
        <v>311408.04</v>
      </c>
      <c r="E768" s="42">
        <v>0</v>
      </c>
      <c r="F768" s="42">
        <v>0</v>
      </c>
      <c r="G768" s="42">
        <v>0</v>
      </c>
      <c r="H768" s="42">
        <f t="shared" si="50"/>
        <v>311408.04</v>
      </c>
      <c r="I768" s="44">
        <v>311408.04</v>
      </c>
      <c r="J768" s="44">
        <v>0</v>
      </c>
      <c r="K768" s="44">
        <v>0</v>
      </c>
      <c r="L768" s="44">
        <v>0</v>
      </c>
      <c r="M768" s="43">
        <f t="shared" si="51"/>
        <v>1</v>
      </c>
    </row>
    <row r="769" spans="1:13" s="16" customFormat="1" ht="13.5" hidden="1">
      <c r="A769" s="39" t="s">
        <v>1734</v>
      </c>
      <c r="B769" s="41" t="s">
        <v>379</v>
      </c>
      <c r="C769" s="42">
        <f t="shared" si="49"/>
        <v>1810572.61</v>
      </c>
      <c r="D769" s="42">
        <v>1721772.61</v>
      </c>
      <c r="E769" s="42">
        <v>60800</v>
      </c>
      <c r="F769" s="42">
        <v>15000</v>
      </c>
      <c r="G769" s="42">
        <v>13000</v>
      </c>
      <c r="H769" s="42">
        <f t="shared" si="50"/>
        <v>286055.61000000004</v>
      </c>
      <c r="I769" s="44">
        <v>273236.9</v>
      </c>
      <c r="J769" s="44">
        <v>944.71</v>
      </c>
      <c r="K769" s="44">
        <v>9300</v>
      </c>
      <c r="L769" s="44">
        <v>2574</v>
      </c>
      <c r="M769" s="43">
        <f t="shared" si="51"/>
        <v>0.1579917913372168</v>
      </c>
    </row>
    <row r="770" spans="1:13" s="16" customFormat="1" ht="13.5" hidden="1">
      <c r="A770" s="39" t="s">
        <v>1436</v>
      </c>
      <c r="B770" s="41" t="s">
        <v>380</v>
      </c>
      <c r="C770" s="42">
        <f t="shared" si="49"/>
        <v>1450800</v>
      </c>
      <c r="D770" s="42">
        <v>1441800</v>
      </c>
      <c r="E770" s="42">
        <v>9000</v>
      </c>
      <c r="F770" s="42">
        <v>0</v>
      </c>
      <c r="G770" s="42">
        <v>0</v>
      </c>
      <c r="H770" s="42">
        <f t="shared" si="50"/>
        <v>249804</v>
      </c>
      <c r="I770" s="44">
        <v>249804</v>
      </c>
      <c r="J770" s="44">
        <v>0</v>
      </c>
      <c r="K770" s="44">
        <v>0</v>
      </c>
      <c r="L770" s="44">
        <v>0</v>
      </c>
      <c r="M770" s="43">
        <f t="shared" si="51"/>
        <v>0.1721836228287841</v>
      </c>
    </row>
    <row r="771" spans="1:13" s="16" customFormat="1" ht="13.5" hidden="1">
      <c r="A771" s="39" t="s">
        <v>1472</v>
      </c>
      <c r="B771" s="41" t="s">
        <v>381</v>
      </c>
      <c r="C771" s="42">
        <f t="shared" si="49"/>
        <v>310563</v>
      </c>
      <c r="D771" s="42">
        <v>231963</v>
      </c>
      <c r="E771" s="42">
        <v>50600</v>
      </c>
      <c r="F771" s="42">
        <v>15000</v>
      </c>
      <c r="G771" s="42">
        <v>13000</v>
      </c>
      <c r="H771" s="42">
        <f t="shared" si="50"/>
        <v>34922.86</v>
      </c>
      <c r="I771" s="44">
        <v>23048.86</v>
      </c>
      <c r="J771" s="44">
        <v>0</v>
      </c>
      <c r="K771" s="44">
        <v>9300</v>
      </c>
      <c r="L771" s="44">
        <v>2574</v>
      </c>
      <c r="M771" s="43">
        <f t="shared" si="51"/>
        <v>0.11245016309090265</v>
      </c>
    </row>
    <row r="772" spans="1:13" s="16" customFormat="1" ht="13.5" hidden="1">
      <c r="A772" s="39" t="s">
        <v>1989</v>
      </c>
      <c r="B772" s="41" t="s">
        <v>382</v>
      </c>
      <c r="C772" s="42">
        <f t="shared" si="49"/>
        <v>49209.61</v>
      </c>
      <c r="D772" s="42">
        <v>48009.61</v>
      </c>
      <c r="E772" s="42">
        <v>1200</v>
      </c>
      <c r="F772" s="42">
        <v>0</v>
      </c>
      <c r="G772" s="42">
        <v>0</v>
      </c>
      <c r="H772" s="42">
        <f t="shared" si="50"/>
        <v>1328.75</v>
      </c>
      <c r="I772" s="44">
        <v>384.04</v>
      </c>
      <c r="J772" s="44">
        <v>944.71</v>
      </c>
      <c r="K772" s="44">
        <v>0</v>
      </c>
      <c r="L772" s="44">
        <v>0</v>
      </c>
      <c r="M772" s="43">
        <f t="shared" si="51"/>
        <v>0.02700183968131428</v>
      </c>
    </row>
    <row r="773" spans="1:13" s="16" customFormat="1" ht="13.5" hidden="1">
      <c r="A773" s="39" t="s">
        <v>2037</v>
      </c>
      <c r="B773" s="41" t="s">
        <v>383</v>
      </c>
      <c r="C773" s="42">
        <f t="shared" si="49"/>
        <v>6600</v>
      </c>
      <c r="D773" s="42">
        <v>0</v>
      </c>
      <c r="E773" s="42">
        <v>6600</v>
      </c>
      <c r="F773" s="42">
        <v>0</v>
      </c>
      <c r="G773" s="42">
        <v>0</v>
      </c>
      <c r="H773" s="42">
        <f t="shared" si="50"/>
        <v>6600</v>
      </c>
      <c r="I773" s="44">
        <v>0</v>
      </c>
      <c r="J773" s="44">
        <v>6600</v>
      </c>
      <c r="K773" s="44">
        <v>0</v>
      </c>
      <c r="L773" s="44">
        <v>0</v>
      </c>
      <c r="M773" s="43">
        <f t="shared" si="51"/>
        <v>1</v>
      </c>
    </row>
    <row r="774" spans="1:13" s="16" customFormat="1" ht="13.5">
      <c r="A774" s="39" t="s">
        <v>1088</v>
      </c>
      <c r="B774" s="41" t="s">
        <v>384</v>
      </c>
      <c r="C774" s="42">
        <v>518700</v>
      </c>
      <c r="D774" s="42">
        <v>640000</v>
      </c>
      <c r="E774" s="42">
        <v>11797000</v>
      </c>
      <c r="F774" s="42">
        <v>4139400</v>
      </c>
      <c r="G774" s="42">
        <v>16685961.69</v>
      </c>
      <c r="H774" s="42">
        <v>225203.48</v>
      </c>
      <c r="I774" s="44">
        <v>0</v>
      </c>
      <c r="J774" s="44">
        <v>1455607.56</v>
      </c>
      <c r="K774" s="44">
        <v>223761.06</v>
      </c>
      <c r="L774" s="44">
        <v>2297564.27</v>
      </c>
      <c r="M774" s="43">
        <f t="shared" si="51"/>
        <v>0.4341690379795643</v>
      </c>
    </row>
    <row r="775" spans="1:13" s="16" customFormat="1" ht="41.25" hidden="1">
      <c r="A775" s="39" t="s">
        <v>2012</v>
      </c>
      <c r="B775" s="41" t="s">
        <v>385</v>
      </c>
      <c r="C775" s="42">
        <f t="shared" si="49"/>
        <v>21840427.72</v>
      </c>
      <c r="D775" s="42">
        <v>0</v>
      </c>
      <c r="E775" s="42">
        <v>10995000</v>
      </c>
      <c r="F775" s="42">
        <v>1292000</v>
      </c>
      <c r="G775" s="42">
        <v>9553427.72</v>
      </c>
      <c r="H775" s="42">
        <f t="shared" si="50"/>
        <v>3322607.2199999997</v>
      </c>
      <c r="I775" s="44">
        <v>0</v>
      </c>
      <c r="J775" s="44">
        <v>1353840.46</v>
      </c>
      <c r="K775" s="44">
        <v>166800.06</v>
      </c>
      <c r="L775" s="44">
        <v>1801966.7</v>
      </c>
      <c r="M775" s="43">
        <f t="shared" si="51"/>
        <v>0.15213105084738698</v>
      </c>
    </row>
    <row r="776" spans="1:13" s="16" customFormat="1" ht="13.5" hidden="1">
      <c r="A776" s="39" t="s">
        <v>1931</v>
      </c>
      <c r="B776" s="41" t="s">
        <v>386</v>
      </c>
      <c r="C776" s="42">
        <f t="shared" si="49"/>
        <v>19719627.72</v>
      </c>
      <c r="D776" s="42">
        <v>0</v>
      </c>
      <c r="E776" s="42">
        <v>10995000</v>
      </c>
      <c r="F776" s="42">
        <v>1150000</v>
      </c>
      <c r="G776" s="42">
        <v>7574627.72</v>
      </c>
      <c r="H776" s="42">
        <f t="shared" si="50"/>
        <v>3143715.54</v>
      </c>
      <c r="I776" s="44">
        <v>0</v>
      </c>
      <c r="J776" s="44">
        <v>1353840.46</v>
      </c>
      <c r="K776" s="44">
        <v>166800.06</v>
      </c>
      <c r="L776" s="44">
        <v>1623075.02</v>
      </c>
      <c r="M776" s="43">
        <f t="shared" si="51"/>
        <v>0.15942063332217918</v>
      </c>
    </row>
    <row r="777" spans="1:13" s="16" customFormat="1" ht="13.5" hidden="1">
      <c r="A777" s="39" t="s">
        <v>2121</v>
      </c>
      <c r="B777" s="41" t="s">
        <v>387</v>
      </c>
      <c r="C777" s="42">
        <f t="shared" si="49"/>
        <v>15062337.16</v>
      </c>
      <c r="D777" s="42">
        <v>0</v>
      </c>
      <c r="E777" s="42">
        <v>8404000</v>
      </c>
      <c r="F777" s="42">
        <v>850000</v>
      </c>
      <c r="G777" s="42">
        <v>5808337.16</v>
      </c>
      <c r="H777" s="42">
        <f t="shared" si="50"/>
        <v>2472624.26</v>
      </c>
      <c r="I777" s="44">
        <v>0</v>
      </c>
      <c r="J777" s="44">
        <v>1098487.18</v>
      </c>
      <c r="K777" s="44">
        <v>127784.34</v>
      </c>
      <c r="L777" s="44">
        <v>1246352.74</v>
      </c>
      <c r="M777" s="43">
        <f t="shared" si="51"/>
        <v>0.16415940193971862</v>
      </c>
    </row>
    <row r="778" spans="1:13" s="16" customFormat="1" ht="21" hidden="1">
      <c r="A778" s="39" t="s">
        <v>40</v>
      </c>
      <c r="B778" s="41" t="s">
        <v>388</v>
      </c>
      <c r="C778" s="42">
        <f t="shared" si="49"/>
        <v>120000</v>
      </c>
      <c r="D778" s="42">
        <v>0</v>
      </c>
      <c r="E778" s="42">
        <v>50000</v>
      </c>
      <c r="F778" s="42">
        <v>45000</v>
      </c>
      <c r="G778" s="42">
        <v>25000</v>
      </c>
      <c r="H778" s="42">
        <f t="shared" si="50"/>
        <v>34970.2</v>
      </c>
      <c r="I778" s="44">
        <v>0</v>
      </c>
      <c r="J778" s="44">
        <v>34970.2</v>
      </c>
      <c r="K778" s="44">
        <v>0</v>
      </c>
      <c r="L778" s="44">
        <v>0</v>
      </c>
      <c r="M778" s="43">
        <f t="shared" si="51"/>
        <v>0.29141833333333333</v>
      </c>
    </row>
    <row r="779" spans="1:13" s="16" customFormat="1" ht="21" hidden="1">
      <c r="A779" s="39" t="s">
        <v>2123</v>
      </c>
      <c r="B779" s="41" t="s">
        <v>389</v>
      </c>
      <c r="C779" s="42">
        <f t="shared" si="49"/>
        <v>4537290.5600000005</v>
      </c>
      <c r="D779" s="42">
        <v>0</v>
      </c>
      <c r="E779" s="42">
        <v>2541000</v>
      </c>
      <c r="F779" s="42">
        <v>255000</v>
      </c>
      <c r="G779" s="42">
        <v>1741290.56</v>
      </c>
      <c r="H779" s="42">
        <f t="shared" si="50"/>
        <v>636121.0800000001</v>
      </c>
      <c r="I779" s="44">
        <v>0</v>
      </c>
      <c r="J779" s="44">
        <v>220383.08</v>
      </c>
      <c r="K779" s="44">
        <v>39015.72</v>
      </c>
      <c r="L779" s="44">
        <v>376722.28</v>
      </c>
      <c r="M779" s="43">
        <f t="shared" si="51"/>
        <v>0.14019844477405477</v>
      </c>
    </row>
    <row r="780" spans="1:13" s="16" customFormat="1" ht="13.5" hidden="1">
      <c r="A780" s="39" t="s">
        <v>101</v>
      </c>
      <c r="B780" s="41" t="s">
        <v>390</v>
      </c>
      <c r="C780" s="42">
        <f t="shared" si="49"/>
        <v>2120800</v>
      </c>
      <c r="D780" s="42">
        <v>0</v>
      </c>
      <c r="E780" s="42">
        <v>0</v>
      </c>
      <c r="F780" s="42">
        <v>142000</v>
      </c>
      <c r="G780" s="42">
        <v>1978800</v>
      </c>
      <c r="H780" s="42">
        <f t="shared" si="50"/>
        <v>178891.68</v>
      </c>
      <c r="I780" s="44">
        <v>0</v>
      </c>
      <c r="J780" s="44">
        <v>0</v>
      </c>
      <c r="K780" s="44">
        <v>0</v>
      </c>
      <c r="L780" s="44">
        <v>178891.68</v>
      </c>
      <c r="M780" s="43">
        <f t="shared" si="51"/>
        <v>0.08435103734439833</v>
      </c>
    </row>
    <row r="781" spans="1:13" s="16" customFormat="1" ht="13.5" hidden="1">
      <c r="A781" s="39" t="s">
        <v>897</v>
      </c>
      <c r="B781" s="41" t="s">
        <v>391</v>
      </c>
      <c r="C781" s="42">
        <f t="shared" si="49"/>
        <v>1587400</v>
      </c>
      <c r="D781" s="42">
        <v>0</v>
      </c>
      <c r="E781" s="42">
        <v>0</v>
      </c>
      <c r="F781" s="42">
        <v>70000</v>
      </c>
      <c r="G781" s="42">
        <v>1517400</v>
      </c>
      <c r="H781" s="42">
        <f t="shared" si="50"/>
        <v>146376.1</v>
      </c>
      <c r="I781" s="44">
        <v>0</v>
      </c>
      <c r="J781" s="44">
        <v>0</v>
      </c>
      <c r="K781" s="44">
        <v>0</v>
      </c>
      <c r="L781" s="44">
        <v>146376.1</v>
      </c>
      <c r="M781" s="43">
        <f t="shared" si="51"/>
        <v>0.09221122590399396</v>
      </c>
    </row>
    <row r="782" spans="1:13" s="16" customFormat="1" ht="30.75" hidden="1">
      <c r="A782" s="39" t="s">
        <v>2120</v>
      </c>
      <c r="B782" s="41" t="s">
        <v>392</v>
      </c>
      <c r="C782" s="42">
        <f t="shared" si="49"/>
        <v>50000</v>
      </c>
      <c r="D782" s="42">
        <v>0</v>
      </c>
      <c r="E782" s="42">
        <v>0</v>
      </c>
      <c r="F782" s="42">
        <v>50000</v>
      </c>
      <c r="G782" s="42">
        <v>0</v>
      </c>
      <c r="H782" s="42">
        <f t="shared" si="50"/>
        <v>0</v>
      </c>
      <c r="I782" s="44">
        <v>0</v>
      </c>
      <c r="J782" s="44">
        <v>0</v>
      </c>
      <c r="K782" s="44">
        <v>0</v>
      </c>
      <c r="L782" s="44">
        <v>0</v>
      </c>
      <c r="M782" s="43">
        <f t="shared" si="51"/>
        <v>0</v>
      </c>
    </row>
    <row r="783" spans="1:13" s="16" customFormat="1" ht="30.75" hidden="1">
      <c r="A783" s="39" t="s">
        <v>2038</v>
      </c>
      <c r="B783" s="41" t="s">
        <v>393</v>
      </c>
      <c r="C783" s="42">
        <f t="shared" si="49"/>
        <v>483400</v>
      </c>
      <c r="D783" s="42">
        <v>0</v>
      </c>
      <c r="E783" s="42">
        <v>0</v>
      </c>
      <c r="F783" s="42">
        <v>22000</v>
      </c>
      <c r="G783" s="42">
        <v>461400</v>
      </c>
      <c r="H783" s="42">
        <f t="shared" si="50"/>
        <v>32515.58</v>
      </c>
      <c r="I783" s="44">
        <v>0</v>
      </c>
      <c r="J783" s="44">
        <v>0</v>
      </c>
      <c r="K783" s="44">
        <v>0</v>
      </c>
      <c r="L783" s="44">
        <v>32515.58</v>
      </c>
      <c r="M783" s="43">
        <f t="shared" si="51"/>
        <v>0.06726433595366156</v>
      </c>
    </row>
    <row r="784" spans="1:13" s="16" customFormat="1" ht="21" hidden="1">
      <c r="A784" s="39" t="s">
        <v>42</v>
      </c>
      <c r="B784" s="41" t="s">
        <v>394</v>
      </c>
      <c r="C784" s="42">
        <f t="shared" si="49"/>
        <v>11370683.969999999</v>
      </c>
      <c r="D784" s="42">
        <v>640000</v>
      </c>
      <c r="E784" s="42">
        <v>768000</v>
      </c>
      <c r="F784" s="42">
        <v>2847400</v>
      </c>
      <c r="G784" s="42">
        <v>7115283.97</v>
      </c>
      <c r="H784" s="42">
        <f t="shared" si="50"/>
        <v>648416.38</v>
      </c>
      <c r="I784" s="44">
        <v>0</v>
      </c>
      <c r="J784" s="44">
        <v>101767.1</v>
      </c>
      <c r="K784" s="44">
        <v>56961</v>
      </c>
      <c r="L784" s="44">
        <v>489688.28</v>
      </c>
      <c r="M784" s="43">
        <f t="shared" si="51"/>
        <v>0.057025274971211785</v>
      </c>
    </row>
    <row r="785" spans="1:13" s="16" customFormat="1" ht="21" hidden="1">
      <c r="A785" s="39" t="s">
        <v>2034</v>
      </c>
      <c r="B785" s="41" t="s">
        <v>395</v>
      </c>
      <c r="C785" s="42">
        <f t="shared" si="49"/>
        <v>11370683.969999999</v>
      </c>
      <c r="D785" s="42">
        <v>640000</v>
      </c>
      <c r="E785" s="42">
        <v>768000</v>
      </c>
      <c r="F785" s="42">
        <v>2847400</v>
      </c>
      <c r="G785" s="42">
        <v>7115283.97</v>
      </c>
      <c r="H785" s="42">
        <f t="shared" si="50"/>
        <v>648416.38</v>
      </c>
      <c r="I785" s="44">
        <v>0</v>
      </c>
      <c r="J785" s="44">
        <v>101767.1</v>
      </c>
      <c r="K785" s="44">
        <v>56961</v>
      </c>
      <c r="L785" s="44">
        <v>489688.28</v>
      </c>
      <c r="M785" s="43">
        <f t="shared" si="51"/>
        <v>0.057025274971211785</v>
      </c>
    </row>
    <row r="786" spans="1:13" s="16" customFormat="1" ht="21" hidden="1">
      <c r="A786" s="39" t="s">
        <v>35</v>
      </c>
      <c r="B786" s="41" t="s">
        <v>396</v>
      </c>
      <c r="C786" s="42">
        <f t="shared" si="49"/>
        <v>554983.64</v>
      </c>
      <c r="D786" s="42">
        <v>0</v>
      </c>
      <c r="E786" s="42">
        <v>35000</v>
      </c>
      <c r="F786" s="42">
        <v>500000</v>
      </c>
      <c r="G786" s="42">
        <v>19983.64</v>
      </c>
      <c r="H786" s="42">
        <f t="shared" si="50"/>
        <v>23217.1</v>
      </c>
      <c r="I786" s="44">
        <v>0</v>
      </c>
      <c r="J786" s="44">
        <v>2767.1</v>
      </c>
      <c r="K786" s="44">
        <v>19050</v>
      </c>
      <c r="L786" s="44">
        <v>1400</v>
      </c>
      <c r="M786" s="43">
        <f t="shared" si="51"/>
        <v>0.041833845768859054</v>
      </c>
    </row>
    <row r="787" spans="1:13" s="16" customFormat="1" ht="21" hidden="1">
      <c r="A787" s="39" t="s">
        <v>1748</v>
      </c>
      <c r="B787" s="41" t="s">
        <v>397</v>
      </c>
      <c r="C787" s="42">
        <f t="shared" si="49"/>
        <v>10815700.33</v>
      </c>
      <c r="D787" s="42">
        <v>640000</v>
      </c>
      <c r="E787" s="42">
        <v>733000</v>
      </c>
      <c r="F787" s="42">
        <v>2347400</v>
      </c>
      <c r="G787" s="42">
        <v>7095300.33</v>
      </c>
      <c r="H787" s="42">
        <f t="shared" si="50"/>
        <v>625199.28</v>
      </c>
      <c r="I787" s="44">
        <v>0</v>
      </c>
      <c r="J787" s="44">
        <v>99000</v>
      </c>
      <c r="K787" s="44">
        <v>37911</v>
      </c>
      <c r="L787" s="44">
        <v>488288.28</v>
      </c>
      <c r="M787" s="43">
        <f t="shared" si="51"/>
        <v>0.05780478941949384</v>
      </c>
    </row>
    <row r="788" spans="1:13" s="16" customFormat="1" ht="21" hidden="1">
      <c r="A788" s="39" t="s">
        <v>1715</v>
      </c>
      <c r="B788" s="41" t="s">
        <v>398</v>
      </c>
      <c r="C788" s="42">
        <f t="shared" si="49"/>
        <v>0</v>
      </c>
      <c r="D788" s="42">
        <v>0</v>
      </c>
      <c r="E788" s="42">
        <v>0</v>
      </c>
      <c r="F788" s="42">
        <v>0</v>
      </c>
      <c r="G788" s="42">
        <v>0</v>
      </c>
      <c r="H788" s="42">
        <f t="shared" si="50"/>
        <v>0</v>
      </c>
      <c r="I788" s="44">
        <v>0</v>
      </c>
      <c r="J788" s="44">
        <v>0</v>
      </c>
      <c r="K788" s="44">
        <v>0</v>
      </c>
      <c r="L788" s="44">
        <v>0</v>
      </c>
      <c r="M788" s="43" t="e">
        <f t="shared" si="51"/>
        <v>#DIV/0!</v>
      </c>
    </row>
    <row r="789" spans="1:13" s="16" customFormat="1" ht="13.5" hidden="1">
      <c r="A789" s="39" t="s">
        <v>1821</v>
      </c>
      <c r="B789" s="41" t="s">
        <v>399</v>
      </c>
      <c r="C789" s="42">
        <f t="shared" si="49"/>
        <v>0</v>
      </c>
      <c r="D789" s="42">
        <v>0</v>
      </c>
      <c r="E789" s="42">
        <v>0</v>
      </c>
      <c r="F789" s="42">
        <v>0</v>
      </c>
      <c r="G789" s="42">
        <v>0</v>
      </c>
      <c r="H789" s="42">
        <f t="shared" si="50"/>
        <v>0</v>
      </c>
      <c r="I789" s="44">
        <v>0</v>
      </c>
      <c r="J789" s="44">
        <v>0</v>
      </c>
      <c r="K789" s="44">
        <v>0</v>
      </c>
      <c r="L789" s="44">
        <v>0</v>
      </c>
      <c r="M789" s="43" t="e">
        <f t="shared" si="51"/>
        <v>#DIV/0!</v>
      </c>
    </row>
    <row r="790" spans="1:13" s="16" customFormat="1" ht="30.75" hidden="1">
      <c r="A790" s="39" t="s">
        <v>1412</v>
      </c>
      <c r="B790" s="41" t="s">
        <v>400</v>
      </c>
      <c r="C790" s="42">
        <f t="shared" si="49"/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f t="shared" si="50"/>
        <v>0</v>
      </c>
      <c r="I790" s="44">
        <v>0</v>
      </c>
      <c r="J790" s="44">
        <v>0</v>
      </c>
      <c r="K790" s="44">
        <v>0</v>
      </c>
      <c r="L790" s="44">
        <v>0</v>
      </c>
      <c r="M790" s="43" t="e">
        <f t="shared" si="51"/>
        <v>#DIV/0!</v>
      </c>
    </row>
    <row r="791" spans="1:13" s="16" customFormat="1" ht="13.5" hidden="1">
      <c r="A791" s="39" t="s">
        <v>1094</v>
      </c>
      <c r="B791" s="41" t="s">
        <v>401</v>
      </c>
      <c r="C791" s="42">
        <f t="shared" si="49"/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f t="shared" si="50"/>
        <v>0</v>
      </c>
      <c r="I791" s="44">
        <v>0</v>
      </c>
      <c r="J791" s="44">
        <v>0</v>
      </c>
      <c r="K791" s="44">
        <v>0</v>
      </c>
      <c r="L791" s="44">
        <v>0</v>
      </c>
      <c r="M791" s="43" t="e">
        <f t="shared" si="51"/>
        <v>#DIV/0!</v>
      </c>
    </row>
    <row r="792" spans="1:13" s="16" customFormat="1" ht="13.5" hidden="1">
      <c r="A792" s="39" t="s">
        <v>1853</v>
      </c>
      <c r="B792" s="41" t="s">
        <v>402</v>
      </c>
      <c r="C792" s="42">
        <f t="shared" si="49"/>
        <v>51250</v>
      </c>
      <c r="D792" s="42">
        <v>0</v>
      </c>
      <c r="E792" s="42">
        <v>34000</v>
      </c>
      <c r="F792" s="42">
        <v>0</v>
      </c>
      <c r="G792" s="42">
        <v>17250</v>
      </c>
      <c r="H792" s="42">
        <f t="shared" si="50"/>
        <v>5909.29</v>
      </c>
      <c r="I792" s="44">
        <v>0</v>
      </c>
      <c r="J792" s="44">
        <v>0</v>
      </c>
      <c r="K792" s="44">
        <v>0</v>
      </c>
      <c r="L792" s="44">
        <v>5909.29</v>
      </c>
      <c r="M792" s="43">
        <f t="shared" si="51"/>
        <v>0.11530321951219512</v>
      </c>
    </row>
    <row r="793" spans="1:13" s="16" customFormat="1" ht="13.5" hidden="1">
      <c r="A793" s="39" t="s">
        <v>1734</v>
      </c>
      <c r="B793" s="41" t="s">
        <v>403</v>
      </c>
      <c r="C793" s="42">
        <f t="shared" si="49"/>
        <v>51250</v>
      </c>
      <c r="D793" s="42">
        <v>0</v>
      </c>
      <c r="E793" s="42">
        <v>34000</v>
      </c>
      <c r="F793" s="42">
        <v>0</v>
      </c>
      <c r="G793" s="42">
        <v>17250</v>
      </c>
      <c r="H793" s="42">
        <f t="shared" si="50"/>
        <v>5909.29</v>
      </c>
      <c r="I793" s="44">
        <v>0</v>
      </c>
      <c r="J793" s="44">
        <v>0</v>
      </c>
      <c r="K793" s="44">
        <v>0</v>
      </c>
      <c r="L793" s="44">
        <v>5909.29</v>
      </c>
      <c r="M793" s="43">
        <f t="shared" si="51"/>
        <v>0.11530321951219512</v>
      </c>
    </row>
    <row r="794" spans="1:13" s="16" customFormat="1" ht="13.5" hidden="1">
      <c r="A794" s="39" t="s">
        <v>1472</v>
      </c>
      <c r="B794" s="41" t="s">
        <v>404</v>
      </c>
      <c r="C794" s="42">
        <f t="shared" si="49"/>
        <v>49000</v>
      </c>
      <c r="D794" s="42">
        <v>0</v>
      </c>
      <c r="E794" s="42">
        <v>34000</v>
      </c>
      <c r="F794" s="42">
        <v>0</v>
      </c>
      <c r="G794" s="42">
        <v>15000</v>
      </c>
      <c r="H794" s="42">
        <f t="shared" si="50"/>
        <v>5499</v>
      </c>
      <c r="I794" s="44">
        <v>0</v>
      </c>
      <c r="J794" s="44">
        <v>0</v>
      </c>
      <c r="K794" s="44">
        <v>0</v>
      </c>
      <c r="L794" s="44">
        <v>5499</v>
      </c>
      <c r="M794" s="43">
        <f t="shared" si="51"/>
        <v>0.11222448979591837</v>
      </c>
    </row>
    <row r="795" spans="1:13" s="16" customFormat="1" ht="13.5" hidden="1">
      <c r="A795" s="39" t="s">
        <v>1989</v>
      </c>
      <c r="B795" s="41" t="s">
        <v>405</v>
      </c>
      <c r="C795" s="42">
        <f t="shared" si="49"/>
        <v>2250</v>
      </c>
      <c r="D795" s="42">
        <v>0</v>
      </c>
      <c r="E795" s="42">
        <v>0</v>
      </c>
      <c r="F795" s="42">
        <v>0</v>
      </c>
      <c r="G795" s="42">
        <v>2250</v>
      </c>
      <c r="H795" s="42">
        <f t="shared" si="50"/>
        <v>410.29</v>
      </c>
      <c r="I795" s="44">
        <v>0</v>
      </c>
      <c r="J795" s="44">
        <v>0</v>
      </c>
      <c r="K795" s="44">
        <v>0</v>
      </c>
      <c r="L795" s="44">
        <v>410.29</v>
      </c>
      <c r="M795" s="43">
        <f t="shared" si="51"/>
        <v>0.18235111111111113</v>
      </c>
    </row>
    <row r="796" spans="1:13" s="16" customFormat="1" ht="41.25" hidden="1">
      <c r="A796" s="39" t="s">
        <v>2012</v>
      </c>
      <c r="B796" s="41" t="s">
        <v>406</v>
      </c>
      <c r="C796" s="42">
        <f t="shared" si="49"/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f t="shared" si="50"/>
        <v>0</v>
      </c>
      <c r="I796" s="44">
        <v>0</v>
      </c>
      <c r="J796" s="44">
        <v>0</v>
      </c>
      <c r="K796" s="44">
        <v>0</v>
      </c>
      <c r="L796" s="44">
        <v>0</v>
      </c>
      <c r="M796" s="43" t="e">
        <f t="shared" si="51"/>
        <v>#DIV/0!</v>
      </c>
    </row>
    <row r="797" spans="1:13" s="16" customFormat="1" ht="13.5" hidden="1">
      <c r="A797" s="39" t="s">
        <v>101</v>
      </c>
      <c r="B797" s="41" t="s">
        <v>407</v>
      </c>
      <c r="C797" s="42">
        <f t="shared" si="49"/>
        <v>0</v>
      </c>
      <c r="D797" s="42">
        <v>0</v>
      </c>
      <c r="E797" s="42">
        <v>0</v>
      </c>
      <c r="F797" s="42">
        <v>0</v>
      </c>
      <c r="G797" s="42">
        <v>0</v>
      </c>
      <c r="H797" s="42">
        <f t="shared" si="50"/>
        <v>0</v>
      </c>
      <c r="I797" s="44">
        <v>0</v>
      </c>
      <c r="J797" s="44">
        <v>0</v>
      </c>
      <c r="K797" s="44">
        <v>0</v>
      </c>
      <c r="L797" s="44">
        <v>0</v>
      </c>
      <c r="M797" s="43" t="e">
        <f t="shared" si="51"/>
        <v>#DIV/0!</v>
      </c>
    </row>
    <row r="798" spans="1:13" s="16" customFormat="1" ht="21" hidden="1">
      <c r="A798" s="39" t="s">
        <v>2040</v>
      </c>
      <c r="B798" s="41" t="s">
        <v>408</v>
      </c>
      <c r="C798" s="42">
        <f t="shared" si="49"/>
        <v>0</v>
      </c>
      <c r="D798" s="42">
        <v>0</v>
      </c>
      <c r="E798" s="42">
        <v>0</v>
      </c>
      <c r="F798" s="42">
        <v>0</v>
      </c>
      <c r="G798" s="42">
        <v>0</v>
      </c>
      <c r="H798" s="42">
        <f t="shared" si="50"/>
        <v>0</v>
      </c>
      <c r="I798" s="44">
        <v>0</v>
      </c>
      <c r="J798" s="44">
        <v>0</v>
      </c>
      <c r="K798" s="44">
        <v>0</v>
      </c>
      <c r="L798" s="44">
        <v>0</v>
      </c>
      <c r="M798" s="43" t="e">
        <f t="shared" si="51"/>
        <v>#DIV/0!</v>
      </c>
    </row>
    <row r="799" spans="1:13" s="16" customFormat="1" ht="21" hidden="1">
      <c r="A799" s="39" t="s">
        <v>42</v>
      </c>
      <c r="B799" s="41" t="s">
        <v>409</v>
      </c>
      <c r="C799" s="42">
        <f t="shared" si="49"/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f t="shared" si="50"/>
        <v>0</v>
      </c>
      <c r="I799" s="44">
        <v>0</v>
      </c>
      <c r="J799" s="44">
        <v>0</v>
      </c>
      <c r="K799" s="44">
        <v>0</v>
      </c>
      <c r="L799" s="44">
        <v>0</v>
      </c>
      <c r="M799" s="43" t="e">
        <f t="shared" si="51"/>
        <v>#DIV/0!</v>
      </c>
    </row>
    <row r="800" spans="1:13" s="16" customFormat="1" ht="21" hidden="1">
      <c r="A800" s="39" t="s">
        <v>2034</v>
      </c>
      <c r="B800" s="41" t="s">
        <v>410</v>
      </c>
      <c r="C800" s="42">
        <f t="shared" si="49"/>
        <v>0</v>
      </c>
      <c r="D800" s="42">
        <v>0</v>
      </c>
      <c r="E800" s="42">
        <v>0</v>
      </c>
      <c r="F800" s="42">
        <v>0</v>
      </c>
      <c r="G800" s="42">
        <v>0</v>
      </c>
      <c r="H800" s="42">
        <f t="shared" si="50"/>
        <v>0</v>
      </c>
      <c r="I800" s="44">
        <v>0</v>
      </c>
      <c r="J800" s="44">
        <v>0</v>
      </c>
      <c r="K800" s="44">
        <v>0</v>
      </c>
      <c r="L800" s="44">
        <v>0</v>
      </c>
      <c r="M800" s="43" t="e">
        <f t="shared" si="51"/>
        <v>#DIV/0!</v>
      </c>
    </row>
    <row r="801" spans="1:13" s="16" customFormat="1" ht="21" hidden="1">
      <c r="A801" s="39" t="s">
        <v>1748</v>
      </c>
      <c r="B801" s="41" t="s">
        <v>411</v>
      </c>
      <c r="C801" s="42">
        <f t="shared" si="49"/>
        <v>0</v>
      </c>
      <c r="D801" s="42">
        <v>0</v>
      </c>
      <c r="E801" s="42">
        <v>0</v>
      </c>
      <c r="F801" s="42">
        <v>0</v>
      </c>
      <c r="G801" s="42">
        <v>0</v>
      </c>
      <c r="H801" s="42">
        <f t="shared" si="50"/>
        <v>0</v>
      </c>
      <c r="I801" s="44">
        <v>0</v>
      </c>
      <c r="J801" s="44">
        <v>0</v>
      </c>
      <c r="K801" s="44">
        <v>0</v>
      </c>
      <c r="L801" s="44">
        <v>0</v>
      </c>
      <c r="M801" s="43" t="e">
        <f t="shared" si="51"/>
        <v>#DIV/0!</v>
      </c>
    </row>
    <row r="802" spans="1:13" s="16" customFormat="1" ht="13.5" hidden="1">
      <c r="A802" s="39" t="s">
        <v>1908</v>
      </c>
      <c r="B802" s="41" t="s">
        <v>412</v>
      </c>
      <c r="C802" s="42">
        <f t="shared" si="49"/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f t="shared" si="50"/>
        <v>0</v>
      </c>
      <c r="I802" s="44">
        <v>0</v>
      </c>
      <c r="J802" s="44">
        <v>0</v>
      </c>
      <c r="K802" s="44">
        <v>0</v>
      </c>
      <c r="L802" s="44">
        <v>0</v>
      </c>
      <c r="M802" s="43" t="e">
        <f t="shared" si="51"/>
        <v>#DIV/0!</v>
      </c>
    </row>
    <row r="803" spans="1:13" s="16" customFormat="1" ht="21" hidden="1">
      <c r="A803" s="39" t="s">
        <v>1732</v>
      </c>
      <c r="B803" s="41" t="s">
        <v>413</v>
      </c>
      <c r="C803" s="42">
        <f t="shared" si="49"/>
        <v>0</v>
      </c>
      <c r="D803" s="42">
        <v>0</v>
      </c>
      <c r="E803" s="42">
        <v>0</v>
      </c>
      <c r="F803" s="42">
        <v>0</v>
      </c>
      <c r="G803" s="42">
        <v>0</v>
      </c>
      <c r="H803" s="42">
        <f t="shared" si="50"/>
        <v>0</v>
      </c>
      <c r="I803" s="44">
        <v>0</v>
      </c>
      <c r="J803" s="44">
        <v>0</v>
      </c>
      <c r="K803" s="44">
        <v>0</v>
      </c>
      <c r="L803" s="44">
        <v>0</v>
      </c>
      <c r="M803" s="43" t="e">
        <f t="shared" si="51"/>
        <v>#DIV/0!</v>
      </c>
    </row>
    <row r="804" spans="1:13" s="16" customFormat="1" ht="21" hidden="1">
      <c r="A804" s="39" t="s">
        <v>1462</v>
      </c>
      <c r="B804" s="41" t="s">
        <v>414</v>
      </c>
      <c r="C804" s="42">
        <f t="shared" si="49"/>
        <v>0</v>
      </c>
      <c r="D804" s="42">
        <v>0</v>
      </c>
      <c r="E804" s="42">
        <v>0</v>
      </c>
      <c r="F804" s="42">
        <v>0</v>
      </c>
      <c r="G804" s="42">
        <v>0</v>
      </c>
      <c r="H804" s="42">
        <f t="shared" si="50"/>
        <v>0</v>
      </c>
      <c r="I804" s="44">
        <v>0</v>
      </c>
      <c r="J804" s="44">
        <v>0</v>
      </c>
      <c r="K804" s="44">
        <v>0</v>
      </c>
      <c r="L804" s="44">
        <v>0</v>
      </c>
      <c r="M804" s="43" t="e">
        <f t="shared" si="51"/>
        <v>#DIV/0!</v>
      </c>
    </row>
    <row r="805" spans="1:13" s="16" customFormat="1" ht="13.5" hidden="1">
      <c r="A805" s="39" t="s">
        <v>1654</v>
      </c>
      <c r="B805" s="41" t="s">
        <v>415</v>
      </c>
      <c r="C805" s="42">
        <f t="shared" si="49"/>
        <v>0</v>
      </c>
      <c r="D805" s="42">
        <v>0</v>
      </c>
      <c r="E805" s="42">
        <v>0</v>
      </c>
      <c r="F805" s="42">
        <v>0</v>
      </c>
      <c r="G805" s="42">
        <v>0</v>
      </c>
      <c r="H805" s="42">
        <f t="shared" si="50"/>
        <v>0</v>
      </c>
      <c r="I805" s="44">
        <v>0</v>
      </c>
      <c r="J805" s="44">
        <v>0</v>
      </c>
      <c r="K805" s="44">
        <v>0</v>
      </c>
      <c r="L805" s="44">
        <v>0</v>
      </c>
      <c r="M805" s="43" t="e">
        <f t="shared" si="51"/>
        <v>#DIV/0!</v>
      </c>
    </row>
    <row r="806" spans="1:13" s="16" customFormat="1" ht="41.25" hidden="1">
      <c r="A806" s="39" t="s">
        <v>2012</v>
      </c>
      <c r="B806" s="41" t="s">
        <v>416</v>
      </c>
      <c r="C806" s="42">
        <f t="shared" si="49"/>
        <v>20393492.15</v>
      </c>
      <c r="D806" s="42">
        <v>8604000</v>
      </c>
      <c r="E806" s="42">
        <v>1499092.15</v>
      </c>
      <c r="F806" s="42">
        <v>352500</v>
      </c>
      <c r="G806" s="42">
        <v>9937900</v>
      </c>
      <c r="H806" s="42">
        <f t="shared" si="50"/>
        <v>4148652.04</v>
      </c>
      <c r="I806" s="44">
        <v>2042054.92</v>
      </c>
      <c r="J806" s="44">
        <v>293527.69</v>
      </c>
      <c r="K806" s="44">
        <v>27529.49</v>
      </c>
      <c r="L806" s="44">
        <v>1785539.94</v>
      </c>
      <c r="M806" s="43">
        <f t="shared" si="51"/>
        <v>0.2034301928029526</v>
      </c>
    </row>
    <row r="807" spans="1:13" s="16" customFormat="1" ht="13.5" hidden="1">
      <c r="A807" s="39" t="s">
        <v>1931</v>
      </c>
      <c r="B807" s="41" t="s">
        <v>417</v>
      </c>
      <c r="C807" s="42">
        <f t="shared" si="49"/>
        <v>9937900</v>
      </c>
      <c r="D807" s="42">
        <v>0</v>
      </c>
      <c r="E807" s="42">
        <v>0</v>
      </c>
      <c r="F807" s="42">
        <v>0</v>
      </c>
      <c r="G807" s="42">
        <v>9937900</v>
      </c>
      <c r="H807" s="42">
        <f t="shared" si="50"/>
        <v>1785539.94</v>
      </c>
      <c r="I807" s="44">
        <v>0</v>
      </c>
      <c r="J807" s="44">
        <v>0</v>
      </c>
      <c r="K807" s="44">
        <v>0</v>
      </c>
      <c r="L807" s="44">
        <v>1785539.94</v>
      </c>
      <c r="M807" s="43">
        <f t="shared" si="51"/>
        <v>0.17966974310468006</v>
      </c>
    </row>
    <row r="808" spans="1:13" s="16" customFormat="1" ht="13.5" hidden="1">
      <c r="A808" s="39" t="s">
        <v>2121</v>
      </c>
      <c r="B808" s="41" t="s">
        <v>418</v>
      </c>
      <c r="C808" s="42">
        <f t="shared" si="49"/>
        <v>7633614</v>
      </c>
      <c r="D808" s="42">
        <v>0</v>
      </c>
      <c r="E808" s="42">
        <v>0</v>
      </c>
      <c r="F808" s="42">
        <v>0</v>
      </c>
      <c r="G808" s="42">
        <v>7633614</v>
      </c>
      <c r="H808" s="42">
        <f t="shared" si="50"/>
        <v>1386088.1</v>
      </c>
      <c r="I808" s="44">
        <v>0</v>
      </c>
      <c r="J808" s="44">
        <v>0</v>
      </c>
      <c r="K808" s="44">
        <v>0</v>
      </c>
      <c r="L808" s="44">
        <v>1386088.1</v>
      </c>
      <c r="M808" s="43">
        <f t="shared" si="51"/>
        <v>0.1815769175648651</v>
      </c>
    </row>
    <row r="809" spans="1:13" s="16" customFormat="1" ht="21" hidden="1">
      <c r="A809" s="39" t="s">
        <v>2123</v>
      </c>
      <c r="B809" s="41" t="s">
        <v>419</v>
      </c>
      <c r="C809" s="42">
        <f t="shared" si="49"/>
        <v>2304286</v>
      </c>
      <c r="D809" s="42">
        <v>0</v>
      </c>
      <c r="E809" s="42">
        <v>0</v>
      </c>
      <c r="F809" s="42">
        <v>0</v>
      </c>
      <c r="G809" s="42">
        <v>2304286</v>
      </c>
      <c r="H809" s="42">
        <f t="shared" si="50"/>
        <v>399451.84</v>
      </c>
      <c r="I809" s="44">
        <v>0</v>
      </c>
      <c r="J809" s="44">
        <v>0</v>
      </c>
      <c r="K809" s="44">
        <v>0</v>
      </c>
      <c r="L809" s="44">
        <v>399451.84</v>
      </c>
      <c r="M809" s="43">
        <f t="shared" si="51"/>
        <v>0.17335167596383436</v>
      </c>
    </row>
    <row r="810" spans="1:13" s="16" customFormat="1" ht="13.5" hidden="1">
      <c r="A810" s="39" t="s">
        <v>101</v>
      </c>
      <c r="B810" s="41" t="s">
        <v>420</v>
      </c>
      <c r="C810" s="42">
        <f t="shared" si="49"/>
        <v>10455592.15</v>
      </c>
      <c r="D810" s="42">
        <v>8604000</v>
      </c>
      <c r="E810" s="42">
        <v>1499092.15</v>
      </c>
      <c r="F810" s="42">
        <v>352500</v>
      </c>
      <c r="G810" s="42">
        <v>0</v>
      </c>
      <c r="H810" s="42">
        <f t="shared" si="50"/>
        <v>2363112.1</v>
      </c>
      <c r="I810" s="44">
        <v>2042054.92</v>
      </c>
      <c r="J810" s="44">
        <v>293527.69</v>
      </c>
      <c r="K810" s="44">
        <v>27529.49</v>
      </c>
      <c r="L810" s="44">
        <v>0</v>
      </c>
      <c r="M810" s="43">
        <f t="shared" si="51"/>
        <v>0.22601418132018472</v>
      </c>
    </row>
    <row r="811" spans="1:13" s="16" customFormat="1" ht="13.5" hidden="1">
      <c r="A811" s="39" t="s">
        <v>897</v>
      </c>
      <c r="B811" s="41" t="s">
        <v>421</v>
      </c>
      <c r="C811" s="42">
        <f t="shared" si="49"/>
        <v>7230076.74</v>
      </c>
      <c r="D811" s="42">
        <v>5808000</v>
      </c>
      <c r="E811" s="42">
        <v>1151376.74</v>
      </c>
      <c r="F811" s="42">
        <v>270700</v>
      </c>
      <c r="G811" s="42">
        <v>0</v>
      </c>
      <c r="H811" s="42">
        <f t="shared" si="50"/>
        <v>1732424.22</v>
      </c>
      <c r="I811" s="44">
        <v>1490100.24</v>
      </c>
      <c r="J811" s="44">
        <v>221179.98</v>
      </c>
      <c r="K811" s="44">
        <v>21144</v>
      </c>
      <c r="L811" s="44">
        <v>0</v>
      </c>
      <c r="M811" s="43">
        <f t="shared" si="51"/>
        <v>0.23961353140492392</v>
      </c>
    </row>
    <row r="812" spans="1:13" s="16" customFormat="1" ht="21" hidden="1">
      <c r="A812" s="39" t="s">
        <v>2040</v>
      </c>
      <c r="B812" s="41" t="s">
        <v>422</v>
      </c>
      <c r="C812" s="42">
        <f t="shared" si="49"/>
        <v>53000</v>
      </c>
      <c r="D812" s="42">
        <v>53000</v>
      </c>
      <c r="E812" s="42">
        <v>0</v>
      </c>
      <c r="F812" s="42">
        <v>0</v>
      </c>
      <c r="G812" s="42">
        <v>0</v>
      </c>
      <c r="H812" s="42">
        <f t="shared" si="50"/>
        <v>0</v>
      </c>
      <c r="I812" s="44">
        <v>0</v>
      </c>
      <c r="J812" s="44">
        <v>0</v>
      </c>
      <c r="K812" s="44">
        <v>0</v>
      </c>
      <c r="L812" s="44">
        <v>0</v>
      </c>
      <c r="M812" s="43">
        <f t="shared" si="51"/>
        <v>0</v>
      </c>
    </row>
    <row r="813" spans="1:13" s="16" customFormat="1" ht="30.75" hidden="1">
      <c r="A813" s="39" t="s">
        <v>2120</v>
      </c>
      <c r="B813" s="41" t="s">
        <v>423</v>
      </c>
      <c r="C813" s="42">
        <f t="shared" si="49"/>
        <v>1000000</v>
      </c>
      <c r="D813" s="42">
        <v>1000000</v>
      </c>
      <c r="E813" s="42">
        <v>0</v>
      </c>
      <c r="F813" s="42">
        <v>0</v>
      </c>
      <c r="G813" s="42">
        <v>0</v>
      </c>
      <c r="H813" s="42">
        <f t="shared" si="50"/>
        <v>142800</v>
      </c>
      <c r="I813" s="44">
        <v>142800</v>
      </c>
      <c r="J813" s="44">
        <v>0</v>
      </c>
      <c r="K813" s="44">
        <v>0</v>
      </c>
      <c r="L813" s="44">
        <v>0</v>
      </c>
      <c r="M813" s="43">
        <f t="shared" si="51"/>
        <v>0.1428</v>
      </c>
    </row>
    <row r="814" spans="1:13" s="16" customFormat="1" ht="30.75" hidden="1">
      <c r="A814" s="39" t="s">
        <v>2038</v>
      </c>
      <c r="B814" s="41" t="s">
        <v>424</v>
      </c>
      <c r="C814" s="42">
        <f t="shared" si="49"/>
        <v>2172515.41</v>
      </c>
      <c r="D814" s="42">
        <v>1743000</v>
      </c>
      <c r="E814" s="42">
        <v>347715.41</v>
      </c>
      <c r="F814" s="42">
        <v>81800</v>
      </c>
      <c r="G814" s="42">
        <v>0</v>
      </c>
      <c r="H814" s="42">
        <f t="shared" si="50"/>
        <v>487887.88</v>
      </c>
      <c r="I814" s="44">
        <v>409154.68</v>
      </c>
      <c r="J814" s="44">
        <v>72347.71</v>
      </c>
      <c r="K814" s="44">
        <v>6385.49</v>
      </c>
      <c r="L814" s="44">
        <v>0</v>
      </c>
      <c r="M814" s="43">
        <f t="shared" si="51"/>
        <v>0.22457280521660372</v>
      </c>
    </row>
    <row r="815" spans="1:13" s="16" customFormat="1" ht="21" hidden="1">
      <c r="A815" s="39" t="s">
        <v>42</v>
      </c>
      <c r="B815" s="41" t="s">
        <v>425</v>
      </c>
      <c r="C815" s="42">
        <f t="shared" si="49"/>
        <v>19403780.03</v>
      </c>
      <c r="D815" s="42">
        <v>7969584</v>
      </c>
      <c r="E815" s="42">
        <v>5955227.89</v>
      </c>
      <c r="F815" s="42">
        <v>2626793.14</v>
      </c>
      <c r="G815" s="42">
        <v>2852175</v>
      </c>
      <c r="H815" s="42">
        <f t="shared" si="50"/>
        <v>953342.41</v>
      </c>
      <c r="I815" s="44">
        <v>218840.64</v>
      </c>
      <c r="J815" s="44">
        <v>0</v>
      </c>
      <c r="K815" s="44">
        <v>67563</v>
      </c>
      <c r="L815" s="44">
        <v>666938.77</v>
      </c>
      <c r="M815" s="43">
        <f t="shared" si="51"/>
        <v>0.04913178816323656</v>
      </c>
    </row>
    <row r="816" spans="1:13" s="16" customFormat="1" ht="21" hidden="1">
      <c r="A816" s="39" t="s">
        <v>2034</v>
      </c>
      <c r="B816" s="41" t="s">
        <v>426</v>
      </c>
      <c r="C816" s="42">
        <f t="shared" si="49"/>
        <v>19403780.03</v>
      </c>
      <c r="D816" s="42">
        <v>7969584</v>
      </c>
      <c r="E816" s="42">
        <v>5955227.89</v>
      </c>
      <c r="F816" s="42">
        <v>2626793.14</v>
      </c>
      <c r="G816" s="42">
        <v>2852175</v>
      </c>
      <c r="H816" s="42">
        <f t="shared" si="50"/>
        <v>953342.41</v>
      </c>
      <c r="I816" s="44">
        <v>218840.64</v>
      </c>
      <c r="J816" s="44">
        <v>0</v>
      </c>
      <c r="K816" s="44">
        <v>67563</v>
      </c>
      <c r="L816" s="44">
        <v>666938.77</v>
      </c>
      <c r="M816" s="43">
        <f t="shared" si="51"/>
        <v>0.04913178816323656</v>
      </c>
    </row>
    <row r="817" spans="1:13" s="16" customFormat="1" ht="21" hidden="1">
      <c r="A817" s="39" t="s">
        <v>35</v>
      </c>
      <c r="B817" s="41" t="s">
        <v>427</v>
      </c>
      <c r="C817" s="42">
        <f t="shared" si="49"/>
        <v>225900</v>
      </c>
      <c r="D817" s="42">
        <v>193000</v>
      </c>
      <c r="E817" s="42">
        <v>0</v>
      </c>
      <c r="F817" s="42">
        <v>0</v>
      </c>
      <c r="G817" s="42">
        <v>32900</v>
      </c>
      <c r="H817" s="42">
        <f t="shared" si="50"/>
        <v>4350.6</v>
      </c>
      <c r="I817" s="44">
        <v>0</v>
      </c>
      <c r="J817" s="44">
        <v>0</v>
      </c>
      <c r="K817" s="44">
        <v>0</v>
      </c>
      <c r="L817" s="44">
        <v>4350.6</v>
      </c>
      <c r="M817" s="43">
        <f t="shared" si="51"/>
        <v>0.019258964143426295</v>
      </c>
    </row>
    <row r="818" spans="1:13" s="16" customFormat="1" ht="21" hidden="1">
      <c r="A818" s="39" t="s">
        <v>1748</v>
      </c>
      <c r="B818" s="41" t="s">
        <v>428</v>
      </c>
      <c r="C818" s="42">
        <f t="shared" si="49"/>
        <v>19177880.03</v>
      </c>
      <c r="D818" s="42">
        <v>7776584</v>
      </c>
      <c r="E818" s="42">
        <v>5955227.89</v>
      </c>
      <c r="F818" s="42">
        <v>2626793.14</v>
      </c>
      <c r="G818" s="42">
        <v>2819275</v>
      </c>
      <c r="H818" s="42">
        <f t="shared" si="50"/>
        <v>948991.81</v>
      </c>
      <c r="I818" s="44">
        <v>218840.64</v>
      </c>
      <c r="J818" s="44">
        <v>0</v>
      </c>
      <c r="K818" s="44">
        <v>67563</v>
      </c>
      <c r="L818" s="44">
        <v>662588.17</v>
      </c>
      <c r="M818" s="43">
        <f t="shared" si="51"/>
        <v>0.04948366600038638</v>
      </c>
    </row>
    <row r="819" spans="1:13" s="16" customFormat="1" ht="13.5" hidden="1">
      <c r="A819" s="39" t="s">
        <v>1908</v>
      </c>
      <c r="B819" s="41" t="s">
        <v>429</v>
      </c>
      <c r="C819" s="42">
        <f t="shared" si="49"/>
        <v>135966</v>
      </c>
      <c r="D819" s="42">
        <v>68966</v>
      </c>
      <c r="E819" s="42">
        <v>0</v>
      </c>
      <c r="F819" s="42">
        <v>12000</v>
      </c>
      <c r="G819" s="42">
        <v>55000</v>
      </c>
      <c r="H819" s="42">
        <f t="shared" si="50"/>
        <v>0</v>
      </c>
      <c r="I819" s="44">
        <v>0</v>
      </c>
      <c r="J819" s="44">
        <v>0</v>
      </c>
      <c r="K819" s="44">
        <v>0</v>
      </c>
      <c r="L819" s="44">
        <v>0</v>
      </c>
      <c r="M819" s="43">
        <f t="shared" si="51"/>
        <v>0</v>
      </c>
    </row>
    <row r="820" spans="1:13" s="16" customFormat="1" ht="13.5" hidden="1">
      <c r="A820" s="39" t="s">
        <v>881</v>
      </c>
      <c r="B820" s="41" t="s">
        <v>430</v>
      </c>
      <c r="C820" s="42">
        <f t="shared" si="49"/>
        <v>68966</v>
      </c>
      <c r="D820" s="42">
        <v>68966</v>
      </c>
      <c r="E820" s="42">
        <v>0</v>
      </c>
      <c r="F820" s="42">
        <v>0</v>
      </c>
      <c r="G820" s="42">
        <v>0</v>
      </c>
      <c r="H820" s="42">
        <f t="shared" si="50"/>
        <v>0</v>
      </c>
      <c r="I820" s="44">
        <v>0</v>
      </c>
      <c r="J820" s="44">
        <v>0</v>
      </c>
      <c r="K820" s="44">
        <v>0</v>
      </c>
      <c r="L820" s="44">
        <v>0</v>
      </c>
      <c r="M820" s="43">
        <f t="shared" si="51"/>
        <v>0</v>
      </c>
    </row>
    <row r="821" spans="1:13" s="16" customFormat="1" ht="13.5" hidden="1">
      <c r="A821" s="39" t="s">
        <v>1654</v>
      </c>
      <c r="B821" s="41" t="s">
        <v>431</v>
      </c>
      <c r="C821" s="42">
        <f t="shared" si="49"/>
        <v>67000</v>
      </c>
      <c r="D821" s="42">
        <v>0</v>
      </c>
      <c r="E821" s="42">
        <v>0</v>
      </c>
      <c r="F821" s="42">
        <v>12000</v>
      </c>
      <c r="G821" s="42">
        <v>55000</v>
      </c>
      <c r="H821" s="42">
        <f t="shared" si="50"/>
        <v>0</v>
      </c>
      <c r="I821" s="44">
        <v>0</v>
      </c>
      <c r="J821" s="44">
        <v>0</v>
      </c>
      <c r="K821" s="44">
        <v>0</v>
      </c>
      <c r="L821" s="44">
        <v>0</v>
      </c>
      <c r="M821" s="43">
        <f t="shared" si="51"/>
        <v>0</v>
      </c>
    </row>
    <row r="822" spans="1:13" s="16" customFormat="1" ht="13.5" hidden="1">
      <c r="A822" s="39" t="s">
        <v>1474</v>
      </c>
      <c r="B822" s="41" t="s">
        <v>432</v>
      </c>
      <c r="C822" s="42">
        <f t="shared" si="49"/>
        <v>703270</v>
      </c>
      <c r="D822" s="42">
        <v>0</v>
      </c>
      <c r="E822" s="42">
        <v>0</v>
      </c>
      <c r="F822" s="42">
        <v>703270</v>
      </c>
      <c r="G822" s="42">
        <v>0</v>
      </c>
      <c r="H822" s="42">
        <f t="shared" si="50"/>
        <v>117212</v>
      </c>
      <c r="I822" s="44">
        <v>0</v>
      </c>
      <c r="J822" s="44">
        <v>0</v>
      </c>
      <c r="K822" s="44">
        <v>117212</v>
      </c>
      <c r="L822" s="44">
        <v>0</v>
      </c>
      <c r="M822" s="43">
        <f t="shared" si="51"/>
        <v>0.1666671406429963</v>
      </c>
    </row>
    <row r="823" spans="1:13" s="16" customFormat="1" ht="13.5" hidden="1">
      <c r="A823" s="39" t="s">
        <v>2110</v>
      </c>
      <c r="B823" s="41" t="s">
        <v>433</v>
      </c>
      <c r="C823" s="42">
        <f t="shared" si="49"/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f t="shared" si="50"/>
        <v>0</v>
      </c>
      <c r="I823" s="44">
        <v>0</v>
      </c>
      <c r="J823" s="44">
        <v>0</v>
      </c>
      <c r="K823" s="44">
        <v>0</v>
      </c>
      <c r="L823" s="44">
        <v>0</v>
      </c>
      <c r="M823" s="43" t="e">
        <f t="shared" si="51"/>
        <v>#DIV/0!</v>
      </c>
    </row>
    <row r="824" spans="1:13" s="16" customFormat="1" ht="13.5" hidden="1">
      <c r="A824" s="39" t="s">
        <v>1</v>
      </c>
      <c r="B824" s="41" t="s">
        <v>434</v>
      </c>
      <c r="C824" s="42">
        <f t="shared" si="49"/>
        <v>703270</v>
      </c>
      <c r="D824" s="42">
        <v>0</v>
      </c>
      <c r="E824" s="42">
        <v>0</v>
      </c>
      <c r="F824" s="42">
        <v>703270</v>
      </c>
      <c r="G824" s="42">
        <v>0</v>
      </c>
      <c r="H824" s="42">
        <f t="shared" si="50"/>
        <v>117212</v>
      </c>
      <c r="I824" s="44">
        <v>0</v>
      </c>
      <c r="J824" s="44">
        <v>0</v>
      </c>
      <c r="K824" s="44">
        <v>117212</v>
      </c>
      <c r="L824" s="44">
        <v>0</v>
      </c>
      <c r="M824" s="43">
        <f t="shared" si="51"/>
        <v>0.1666671406429963</v>
      </c>
    </row>
    <row r="825" spans="1:13" s="16" customFormat="1" ht="21" hidden="1">
      <c r="A825" s="39" t="s">
        <v>1715</v>
      </c>
      <c r="B825" s="41" t="s">
        <v>435</v>
      </c>
      <c r="C825" s="42">
        <f aca="true" t="shared" si="52" ref="C825:C836">SUM(D825:G825)</f>
        <v>1351210.14</v>
      </c>
      <c r="D825" s="42">
        <v>1211210.14</v>
      </c>
      <c r="E825" s="42">
        <v>140000</v>
      </c>
      <c r="F825" s="42">
        <v>0</v>
      </c>
      <c r="G825" s="42">
        <v>0</v>
      </c>
      <c r="H825" s="42">
        <f aca="true" t="shared" si="53" ref="H825:H836">SUM(I825:L825)</f>
        <v>0</v>
      </c>
      <c r="I825" s="44">
        <v>0</v>
      </c>
      <c r="J825" s="44">
        <v>0</v>
      </c>
      <c r="K825" s="44">
        <v>0</v>
      </c>
      <c r="L825" s="44">
        <v>0</v>
      </c>
      <c r="M825" s="43">
        <f aca="true" t="shared" si="54" ref="M825:M837">H825/C825</f>
        <v>0</v>
      </c>
    </row>
    <row r="826" spans="1:13" s="16" customFormat="1" ht="13.5" hidden="1">
      <c r="A826" s="39" t="s">
        <v>1821</v>
      </c>
      <c r="B826" s="41" t="s">
        <v>436</v>
      </c>
      <c r="C826" s="42">
        <f t="shared" si="52"/>
        <v>368208.05</v>
      </c>
      <c r="D826" s="42">
        <v>228208.05</v>
      </c>
      <c r="E826" s="42">
        <v>140000</v>
      </c>
      <c r="F826" s="42">
        <v>0</v>
      </c>
      <c r="G826" s="42">
        <v>0</v>
      </c>
      <c r="H826" s="42">
        <f t="shared" si="53"/>
        <v>0</v>
      </c>
      <c r="I826" s="44">
        <v>0</v>
      </c>
      <c r="J826" s="44">
        <v>0</v>
      </c>
      <c r="K826" s="44">
        <v>0</v>
      </c>
      <c r="L826" s="44">
        <v>0</v>
      </c>
      <c r="M826" s="43">
        <f t="shared" si="54"/>
        <v>0</v>
      </c>
    </row>
    <row r="827" spans="1:13" s="16" customFormat="1" ht="13.5" hidden="1">
      <c r="A827" s="39" t="s">
        <v>1094</v>
      </c>
      <c r="B827" s="41" t="s">
        <v>437</v>
      </c>
      <c r="C827" s="42">
        <f t="shared" si="52"/>
        <v>368208.05</v>
      </c>
      <c r="D827" s="42">
        <v>228208.05</v>
      </c>
      <c r="E827" s="42">
        <v>140000</v>
      </c>
      <c r="F827" s="42">
        <v>0</v>
      </c>
      <c r="G827" s="42">
        <v>0</v>
      </c>
      <c r="H827" s="42">
        <f t="shared" si="53"/>
        <v>0</v>
      </c>
      <c r="I827" s="44">
        <v>0</v>
      </c>
      <c r="J827" s="44">
        <v>0</v>
      </c>
      <c r="K827" s="44">
        <v>0</v>
      </c>
      <c r="L827" s="44">
        <v>0</v>
      </c>
      <c r="M827" s="43">
        <f t="shared" si="54"/>
        <v>0</v>
      </c>
    </row>
    <row r="828" spans="1:13" s="16" customFormat="1" ht="13.5" hidden="1">
      <c r="A828" s="39" t="s">
        <v>130</v>
      </c>
      <c r="B828" s="41" t="s">
        <v>438</v>
      </c>
      <c r="C828" s="42">
        <f t="shared" si="52"/>
        <v>851002.09</v>
      </c>
      <c r="D828" s="42">
        <v>851002.09</v>
      </c>
      <c r="E828" s="42">
        <v>0</v>
      </c>
      <c r="F828" s="42">
        <v>0</v>
      </c>
      <c r="G828" s="42">
        <v>0</v>
      </c>
      <c r="H828" s="42">
        <f t="shared" si="53"/>
        <v>0</v>
      </c>
      <c r="I828" s="44">
        <v>0</v>
      </c>
      <c r="J828" s="44">
        <v>0</v>
      </c>
      <c r="K828" s="44">
        <v>0</v>
      </c>
      <c r="L828" s="44">
        <v>0</v>
      </c>
      <c r="M828" s="43">
        <f t="shared" si="54"/>
        <v>0</v>
      </c>
    </row>
    <row r="829" spans="1:13" s="16" customFormat="1" ht="13.5" hidden="1">
      <c r="A829" s="39" t="s">
        <v>252</v>
      </c>
      <c r="B829" s="41" t="s">
        <v>439</v>
      </c>
      <c r="C829" s="42">
        <f t="shared" si="52"/>
        <v>851002.09</v>
      </c>
      <c r="D829" s="42">
        <v>851002.09</v>
      </c>
      <c r="E829" s="42">
        <v>0</v>
      </c>
      <c r="F829" s="42">
        <v>0</v>
      </c>
      <c r="G829" s="42">
        <v>0</v>
      </c>
      <c r="H829" s="42">
        <f t="shared" si="53"/>
        <v>0</v>
      </c>
      <c r="I829" s="44">
        <v>0</v>
      </c>
      <c r="J829" s="44">
        <v>0</v>
      </c>
      <c r="K829" s="44">
        <v>0</v>
      </c>
      <c r="L829" s="44">
        <v>0</v>
      </c>
      <c r="M829" s="43">
        <f t="shared" si="54"/>
        <v>0</v>
      </c>
    </row>
    <row r="830" spans="1:13" s="16" customFormat="1" ht="21" hidden="1">
      <c r="A830" s="39" t="s">
        <v>1913</v>
      </c>
      <c r="B830" s="41" t="s">
        <v>440</v>
      </c>
      <c r="C830" s="42">
        <f t="shared" si="52"/>
        <v>132000</v>
      </c>
      <c r="D830" s="42">
        <v>132000</v>
      </c>
      <c r="E830" s="42">
        <v>0</v>
      </c>
      <c r="F830" s="42">
        <v>0</v>
      </c>
      <c r="G830" s="42">
        <v>0</v>
      </c>
      <c r="H830" s="42">
        <f t="shared" si="53"/>
        <v>0</v>
      </c>
      <c r="I830" s="44">
        <v>0</v>
      </c>
      <c r="J830" s="44">
        <v>0</v>
      </c>
      <c r="K830" s="44">
        <v>0</v>
      </c>
      <c r="L830" s="44">
        <v>0</v>
      </c>
      <c r="M830" s="43">
        <f t="shared" si="54"/>
        <v>0</v>
      </c>
    </row>
    <row r="831" spans="1:13" s="16" customFormat="1" ht="21" hidden="1">
      <c r="A831" s="39" t="s">
        <v>2068</v>
      </c>
      <c r="B831" s="41" t="s">
        <v>441</v>
      </c>
      <c r="C831" s="42">
        <f t="shared" si="52"/>
        <v>132000</v>
      </c>
      <c r="D831" s="42">
        <v>132000</v>
      </c>
      <c r="E831" s="42">
        <v>0</v>
      </c>
      <c r="F831" s="42">
        <v>0</v>
      </c>
      <c r="G831" s="42">
        <v>0</v>
      </c>
      <c r="H831" s="42">
        <f t="shared" si="53"/>
        <v>0</v>
      </c>
      <c r="I831" s="44">
        <v>0</v>
      </c>
      <c r="J831" s="44">
        <v>0</v>
      </c>
      <c r="K831" s="44">
        <v>0</v>
      </c>
      <c r="L831" s="44">
        <v>0</v>
      </c>
      <c r="M831" s="43">
        <f t="shared" si="54"/>
        <v>0</v>
      </c>
    </row>
    <row r="832" spans="1:13" s="16" customFormat="1" ht="13.5" hidden="1">
      <c r="A832" s="39" t="s">
        <v>1853</v>
      </c>
      <c r="B832" s="41" t="s">
        <v>442</v>
      </c>
      <c r="C832" s="42">
        <f t="shared" si="52"/>
        <v>600010</v>
      </c>
      <c r="D832" s="42">
        <v>0</v>
      </c>
      <c r="E832" s="42">
        <v>0</v>
      </c>
      <c r="F832" s="42">
        <v>600000</v>
      </c>
      <c r="G832" s="42">
        <v>10</v>
      </c>
      <c r="H832" s="42">
        <f t="shared" si="53"/>
        <v>2.09</v>
      </c>
      <c r="I832" s="44">
        <v>0</v>
      </c>
      <c r="J832" s="44">
        <v>0</v>
      </c>
      <c r="K832" s="44">
        <v>0</v>
      </c>
      <c r="L832" s="44">
        <v>2.09</v>
      </c>
      <c r="M832" s="43">
        <f t="shared" si="54"/>
        <v>3.483275278745354E-06</v>
      </c>
    </row>
    <row r="833" spans="1:13" s="16" customFormat="1" ht="30.75" hidden="1">
      <c r="A833" s="39" t="s">
        <v>1857</v>
      </c>
      <c r="B833" s="41" t="s">
        <v>443</v>
      </c>
      <c r="C833" s="42">
        <f t="shared" si="52"/>
        <v>600000</v>
      </c>
      <c r="D833" s="42">
        <v>0</v>
      </c>
      <c r="E833" s="42">
        <v>0</v>
      </c>
      <c r="F833" s="42">
        <v>600000</v>
      </c>
      <c r="G833" s="42">
        <v>0</v>
      </c>
      <c r="H833" s="42">
        <f t="shared" si="53"/>
        <v>0</v>
      </c>
      <c r="I833" s="44">
        <v>0</v>
      </c>
      <c r="J833" s="44">
        <v>0</v>
      </c>
      <c r="K833" s="44">
        <v>0</v>
      </c>
      <c r="L833" s="44">
        <v>0</v>
      </c>
      <c r="M833" s="43">
        <f t="shared" si="54"/>
        <v>0</v>
      </c>
    </row>
    <row r="834" spans="1:13" s="16" customFormat="1" ht="30.75" hidden="1">
      <c r="A834" s="39" t="s">
        <v>1705</v>
      </c>
      <c r="B834" s="41" t="s">
        <v>444</v>
      </c>
      <c r="C834" s="42">
        <f t="shared" si="52"/>
        <v>600000</v>
      </c>
      <c r="D834" s="42">
        <v>0</v>
      </c>
      <c r="E834" s="42">
        <v>0</v>
      </c>
      <c r="F834" s="42">
        <v>600000</v>
      </c>
      <c r="G834" s="42">
        <v>0</v>
      </c>
      <c r="H834" s="42">
        <f t="shared" si="53"/>
        <v>0</v>
      </c>
      <c r="I834" s="44">
        <v>0</v>
      </c>
      <c r="J834" s="44">
        <v>0</v>
      </c>
      <c r="K834" s="44">
        <v>0</v>
      </c>
      <c r="L834" s="44">
        <v>0</v>
      </c>
      <c r="M834" s="43">
        <f t="shared" si="54"/>
        <v>0</v>
      </c>
    </row>
    <row r="835" spans="1:13" s="16" customFormat="1" ht="13.5" hidden="1">
      <c r="A835" s="39" t="s">
        <v>1734</v>
      </c>
      <c r="B835" s="41" t="s">
        <v>445</v>
      </c>
      <c r="C835" s="42">
        <f t="shared" si="52"/>
        <v>10</v>
      </c>
      <c r="D835" s="42">
        <v>0</v>
      </c>
      <c r="E835" s="42">
        <v>0</v>
      </c>
      <c r="F835" s="42">
        <v>0</v>
      </c>
      <c r="G835" s="42">
        <v>10</v>
      </c>
      <c r="H835" s="42">
        <f t="shared" si="53"/>
        <v>2.09</v>
      </c>
      <c r="I835" s="44">
        <v>0</v>
      </c>
      <c r="J835" s="44">
        <v>0</v>
      </c>
      <c r="K835" s="44">
        <v>0</v>
      </c>
      <c r="L835" s="44">
        <v>2.09</v>
      </c>
      <c r="M835" s="43">
        <f t="shared" si="54"/>
        <v>0.209</v>
      </c>
    </row>
    <row r="836" spans="1:13" s="16" customFormat="1" ht="13.5" hidden="1">
      <c r="A836" s="39" t="s">
        <v>1989</v>
      </c>
      <c r="B836" s="41" t="s">
        <v>446</v>
      </c>
      <c r="C836" s="42">
        <f t="shared" si="52"/>
        <v>10</v>
      </c>
      <c r="D836" s="42">
        <v>0</v>
      </c>
      <c r="E836" s="42">
        <v>0</v>
      </c>
      <c r="F836" s="42">
        <v>0</v>
      </c>
      <c r="G836" s="42">
        <v>10</v>
      </c>
      <c r="H836" s="42">
        <f t="shared" si="53"/>
        <v>2.09</v>
      </c>
      <c r="I836" s="44">
        <v>0</v>
      </c>
      <c r="J836" s="44">
        <v>0</v>
      </c>
      <c r="K836" s="44">
        <v>0</v>
      </c>
      <c r="L836" s="44">
        <v>2.09</v>
      </c>
      <c r="M836" s="43">
        <f t="shared" si="54"/>
        <v>0.209</v>
      </c>
    </row>
    <row r="837" spans="1:13" s="38" customFormat="1" ht="13.5">
      <c r="A837" s="40" t="s">
        <v>2015</v>
      </c>
      <c r="B837" s="34" t="s">
        <v>447</v>
      </c>
      <c r="C837" s="35">
        <f aca="true" t="shared" si="55" ref="C837:H837">C867+C906</f>
        <v>6917200</v>
      </c>
      <c r="D837" s="35">
        <f t="shared" si="55"/>
        <v>2844139574.0099998</v>
      </c>
      <c r="E837" s="35">
        <f t="shared" si="55"/>
        <v>306397066.78999996</v>
      </c>
      <c r="F837" s="35">
        <f t="shared" si="55"/>
        <v>427022467.79</v>
      </c>
      <c r="G837" s="35">
        <f t="shared" si="55"/>
        <v>508078728.22</v>
      </c>
      <c r="H837" s="35">
        <f t="shared" si="55"/>
        <v>613305.92</v>
      </c>
      <c r="I837" s="37">
        <v>293384024.13</v>
      </c>
      <c r="J837" s="37">
        <v>21713565.24</v>
      </c>
      <c r="K837" s="37">
        <v>23771866.87</v>
      </c>
      <c r="L837" s="37">
        <v>11687893.95</v>
      </c>
      <c r="M837" s="36">
        <f t="shared" si="54"/>
        <v>0.08866389868733014</v>
      </c>
    </row>
    <row r="838" spans="1:13" s="16" customFormat="1" ht="41.25" hidden="1">
      <c r="A838" s="39" t="s">
        <v>2012</v>
      </c>
      <c r="B838" s="41" t="s">
        <v>448</v>
      </c>
      <c r="C838" s="42">
        <f aca="true" t="shared" si="56" ref="C838:C848">SUM(D838:G838)</f>
        <v>738300</v>
      </c>
      <c r="D838" s="42">
        <v>0</v>
      </c>
      <c r="E838" s="42">
        <v>0</v>
      </c>
      <c r="F838" s="42">
        <v>0</v>
      </c>
      <c r="G838" s="42">
        <v>738300</v>
      </c>
      <c r="H838" s="42">
        <f aca="true" t="shared" si="57" ref="H838:H848">SUM(I838:L838)</f>
        <v>69418.22</v>
      </c>
      <c r="I838" s="44">
        <v>0</v>
      </c>
      <c r="J838" s="44">
        <v>0</v>
      </c>
      <c r="K838" s="44">
        <v>0</v>
      </c>
      <c r="L838" s="44">
        <v>69418.22</v>
      </c>
      <c r="M838" s="43">
        <f aca="true" t="shared" si="58" ref="M838:M848">H838/C838</f>
        <v>0.094024407422457</v>
      </c>
    </row>
    <row r="839" spans="1:13" s="16" customFormat="1" ht="13.5" hidden="1">
      <c r="A839" s="39" t="s">
        <v>1931</v>
      </c>
      <c r="B839" s="41" t="s">
        <v>449</v>
      </c>
      <c r="C839" s="42">
        <f t="shared" si="56"/>
        <v>738300</v>
      </c>
      <c r="D839" s="42">
        <v>0</v>
      </c>
      <c r="E839" s="42">
        <v>0</v>
      </c>
      <c r="F839" s="42">
        <v>0</v>
      </c>
      <c r="G839" s="42">
        <v>738300</v>
      </c>
      <c r="H839" s="42">
        <f t="shared" si="57"/>
        <v>69418.22</v>
      </c>
      <c r="I839" s="44">
        <v>0</v>
      </c>
      <c r="J839" s="44">
        <v>0</v>
      </c>
      <c r="K839" s="44">
        <v>0</v>
      </c>
      <c r="L839" s="44">
        <v>69418.22</v>
      </c>
      <c r="M839" s="43">
        <f t="shared" si="58"/>
        <v>0.094024407422457</v>
      </c>
    </row>
    <row r="840" spans="1:13" s="16" customFormat="1" ht="13.5" hidden="1">
      <c r="A840" s="39" t="s">
        <v>2121</v>
      </c>
      <c r="B840" s="41" t="s">
        <v>450</v>
      </c>
      <c r="C840" s="42">
        <f t="shared" si="56"/>
        <v>567000</v>
      </c>
      <c r="D840" s="42">
        <v>0</v>
      </c>
      <c r="E840" s="42">
        <v>0</v>
      </c>
      <c r="F840" s="42">
        <v>0</v>
      </c>
      <c r="G840" s="42">
        <v>567000</v>
      </c>
      <c r="H840" s="42">
        <f t="shared" si="57"/>
        <v>56100.02</v>
      </c>
      <c r="I840" s="44">
        <v>0</v>
      </c>
      <c r="J840" s="44">
        <v>0</v>
      </c>
      <c r="K840" s="44">
        <v>0</v>
      </c>
      <c r="L840" s="44">
        <v>56100.02</v>
      </c>
      <c r="M840" s="43">
        <f t="shared" si="58"/>
        <v>0.09894183421516754</v>
      </c>
    </row>
    <row r="841" spans="1:13" s="16" customFormat="1" ht="21" hidden="1">
      <c r="A841" s="39" t="s">
        <v>40</v>
      </c>
      <c r="B841" s="41" t="s">
        <v>451</v>
      </c>
      <c r="C841" s="42">
        <f t="shared" si="56"/>
        <v>0</v>
      </c>
      <c r="D841" s="42">
        <v>0</v>
      </c>
      <c r="E841" s="42">
        <v>0</v>
      </c>
      <c r="F841" s="42">
        <v>0</v>
      </c>
      <c r="G841" s="42">
        <v>0</v>
      </c>
      <c r="H841" s="42">
        <f t="shared" si="57"/>
        <v>0</v>
      </c>
      <c r="I841" s="44">
        <v>0</v>
      </c>
      <c r="J841" s="44">
        <v>0</v>
      </c>
      <c r="K841" s="44">
        <v>0</v>
      </c>
      <c r="L841" s="44">
        <v>0</v>
      </c>
      <c r="M841" s="43" t="e">
        <f t="shared" si="58"/>
        <v>#DIV/0!</v>
      </c>
    </row>
    <row r="842" spans="1:13" s="16" customFormat="1" ht="21" hidden="1">
      <c r="A842" s="39" t="s">
        <v>2123</v>
      </c>
      <c r="B842" s="41" t="s">
        <v>452</v>
      </c>
      <c r="C842" s="42">
        <f t="shared" si="56"/>
        <v>171300</v>
      </c>
      <c r="D842" s="42">
        <v>0</v>
      </c>
      <c r="E842" s="42">
        <v>0</v>
      </c>
      <c r="F842" s="42">
        <v>0</v>
      </c>
      <c r="G842" s="42">
        <v>171300</v>
      </c>
      <c r="H842" s="42">
        <f t="shared" si="57"/>
        <v>13318.2</v>
      </c>
      <c r="I842" s="44">
        <v>0</v>
      </c>
      <c r="J842" s="44">
        <v>0</v>
      </c>
      <c r="K842" s="44">
        <v>0</v>
      </c>
      <c r="L842" s="44">
        <v>13318.2</v>
      </c>
      <c r="M842" s="43">
        <f t="shared" si="58"/>
        <v>0.07774781085814361</v>
      </c>
    </row>
    <row r="843" spans="1:13" s="16" customFormat="1" ht="21" hidden="1">
      <c r="A843" s="39" t="s">
        <v>42</v>
      </c>
      <c r="B843" s="41" t="s">
        <v>453</v>
      </c>
      <c r="C843" s="42">
        <f t="shared" si="56"/>
        <v>153661286</v>
      </c>
      <c r="D843" s="42">
        <v>143011000</v>
      </c>
      <c r="E843" s="42">
        <v>2712000</v>
      </c>
      <c r="F843" s="42">
        <v>7347300</v>
      </c>
      <c r="G843" s="42">
        <v>590986</v>
      </c>
      <c r="H843" s="42">
        <f t="shared" si="57"/>
        <v>1578506.5599999998</v>
      </c>
      <c r="I843" s="44">
        <v>0</v>
      </c>
      <c r="J843" s="44">
        <v>313000</v>
      </c>
      <c r="K843" s="44">
        <v>1236143.93</v>
      </c>
      <c r="L843" s="44">
        <v>29362.63</v>
      </c>
      <c r="M843" s="43">
        <f t="shared" si="58"/>
        <v>0.010272636661390428</v>
      </c>
    </row>
    <row r="844" spans="1:13" s="16" customFormat="1" ht="21" hidden="1">
      <c r="A844" s="39" t="s">
        <v>2034</v>
      </c>
      <c r="B844" s="41" t="s">
        <v>454</v>
      </c>
      <c r="C844" s="42">
        <f t="shared" si="56"/>
        <v>153661286</v>
      </c>
      <c r="D844" s="42">
        <v>143011000</v>
      </c>
      <c r="E844" s="42">
        <v>2712000</v>
      </c>
      <c r="F844" s="42">
        <v>7347300</v>
      </c>
      <c r="G844" s="42">
        <v>590986</v>
      </c>
      <c r="H844" s="42">
        <f t="shared" si="57"/>
        <v>1578506.5599999998</v>
      </c>
      <c r="I844" s="44">
        <v>0</v>
      </c>
      <c r="J844" s="44">
        <v>313000</v>
      </c>
      <c r="K844" s="44">
        <v>1236143.93</v>
      </c>
      <c r="L844" s="44">
        <v>29362.63</v>
      </c>
      <c r="M844" s="43">
        <f t="shared" si="58"/>
        <v>0.010272636661390428</v>
      </c>
    </row>
    <row r="845" spans="1:13" s="16" customFormat="1" ht="21" hidden="1">
      <c r="A845" s="39" t="s">
        <v>35</v>
      </c>
      <c r="B845" s="41" t="s">
        <v>455</v>
      </c>
      <c r="C845" s="42">
        <f t="shared" si="56"/>
        <v>2500000</v>
      </c>
      <c r="D845" s="42">
        <v>2500000</v>
      </c>
      <c r="E845" s="42">
        <v>0</v>
      </c>
      <c r="F845" s="42">
        <v>0</v>
      </c>
      <c r="G845" s="42">
        <v>0</v>
      </c>
      <c r="H845" s="42">
        <f t="shared" si="57"/>
        <v>0</v>
      </c>
      <c r="I845" s="44">
        <v>0</v>
      </c>
      <c r="J845" s="44">
        <v>0</v>
      </c>
      <c r="K845" s="44">
        <v>0</v>
      </c>
      <c r="L845" s="44">
        <v>0</v>
      </c>
      <c r="M845" s="43">
        <f t="shared" si="58"/>
        <v>0</v>
      </c>
    </row>
    <row r="846" spans="1:13" s="16" customFormat="1" ht="21" hidden="1">
      <c r="A846" s="39" t="s">
        <v>1748</v>
      </c>
      <c r="B846" s="41" t="s">
        <v>456</v>
      </c>
      <c r="C846" s="42">
        <f t="shared" si="56"/>
        <v>151161286</v>
      </c>
      <c r="D846" s="42">
        <v>140511000</v>
      </c>
      <c r="E846" s="42">
        <v>2712000</v>
      </c>
      <c r="F846" s="42">
        <v>7347300</v>
      </c>
      <c r="G846" s="42">
        <v>590986</v>
      </c>
      <c r="H846" s="42">
        <f t="shared" si="57"/>
        <v>1578506.5599999998</v>
      </c>
      <c r="I846" s="44">
        <v>0</v>
      </c>
      <c r="J846" s="44">
        <v>313000</v>
      </c>
      <c r="K846" s="44">
        <v>1236143.93</v>
      </c>
      <c r="L846" s="44">
        <v>29362.63</v>
      </c>
      <c r="M846" s="43">
        <f t="shared" si="58"/>
        <v>0.010442531958877354</v>
      </c>
    </row>
    <row r="847" spans="1:13" s="16" customFormat="1" ht="21" hidden="1">
      <c r="A847" s="39" t="s">
        <v>1602</v>
      </c>
      <c r="B847" s="41" t="s">
        <v>457</v>
      </c>
      <c r="C847" s="42">
        <f t="shared" si="56"/>
        <v>1000000</v>
      </c>
      <c r="D847" s="42">
        <v>1000000</v>
      </c>
      <c r="E847" s="42">
        <v>0</v>
      </c>
      <c r="F847" s="42">
        <v>0</v>
      </c>
      <c r="G847" s="42">
        <v>0</v>
      </c>
      <c r="H847" s="42">
        <f t="shared" si="57"/>
        <v>0</v>
      </c>
      <c r="I847" s="44">
        <v>0</v>
      </c>
      <c r="J847" s="44">
        <v>0</v>
      </c>
      <c r="K847" s="44">
        <v>0</v>
      </c>
      <c r="L847" s="44">
        <v>0</v>
      </c>
      <c r="M847" s="43">
        <f t="shared" si="58"/>
        <v>0</v>
      </c>
    </row>
    <row r="848" spans="1:13" s="16" customFormat="1" ht="13.5" hidden="1">
      <c r="A848" s="39" t="s">
        <v>1729</v>
      </c>
      <c r="B848" s="41" t="s">
        <v>458</v>
      </c>
      <c r="C848" s="42">
        <f t="shared" si="56"/>
        <v>1000000</v>
      </c>
      <c r="D848" s="42">
        <v>1000000</v>
      </c>
      <c r="E848" s="42">
        <v>0</v>
      </c>
      <c r="F848" s="42">
        <v>0</v>
      </c>
      <c r="G848" s="42">
        <v>0</v>
      </c>
      <c r="H848" s="42">
        <f t="shared" si="57"/>
        <v>0</v>
      </c>
      <c r="I848" s="44">
        <v>0</v>
      </c>
      <c r="J848" s="44">
        <v>0</v>
      </c>
      <c r="K848" s="44">
        <v>0</v>
      </c>
      <c r="L848" s="44">
        <v>0</v>
      </c>
      <c r="M848" s="43">
        <f t="shared" si="58"/>
        <v>0</v>
      </c>
    </row>
    <row r="849" spans="1:13" s="16" customFormat="1" ht="21" hidden="1">
      <c r="A849" s="39" t="s">
        <v>250</v>
      </c>
      <c r="B849" s="41" t="s">
        <v>459</v>
      </c>
      <c r="C849" s="42">
        <f aca="true" t="shared" si="59" ref="C849:C903">SUM(D849:G849)</f>
        <v>1000000</v>
      </c>
      <c r="D849" s="42">
        <v>1000000</v>
      </c>
      <c r="E849" s="42">
        <v>0</v>
      </c>
      <c r="F849" s="42">
        <v>0</v>
      </c>
      <c r="G849" s="42">
        <v>0</v>
      </c>
      <c r="H849" s="42">
        <f aca="true" t="shared" si="60" ref="H849:H903">SUM(I849:L849)</f>
        <v>0</v>
      </c>
      <c r="I849" s="44">
        <v>0</v>
      </c>
      <c r="J849" s="44">
        <v>0</v>
      </c>
      <c r="K849" s="44">
        <v>0</v>
      </c>
      <c r="L849" s="44">
        <v>0</v>
      </c>
      <c r="M849" s="43">
        <f aca="true" t="shared" si="61" ref="M849:M903">H849/C849</f>
        <v>0</v>
      </c>
    </row>
    <row r="850" spans="1:13" s="16" customFormat="1" ht="13.5" hidden="1">
      <c r="A850" s="39" t="s">
        <v>1058</v>
      </c>
      <c r="B850" s="41" t="s">
        <v>460</v>
      </c>
      <c r="C850" s="42">
        <f t="shared" si="59"/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f t="shared" si="60"/>
        <v>0</v>
      </c>
      <c r="I850" s="44">
        <v>0</v>
      </c>
      <c r="J850" s="44">
        <v>0</v>
      </c>
      <c r="K850" s="44">
        <v>0</v>
      </c>
      <c r="L850" s="44">
        <v>0</v>
      </c>
      <c r="M850" s="43" t="e">
        <f t="shared" si="61"/>
        <v>#DIV/0!</v>
      </c>
    </row>
    <row r="851" spans="1:13" s="16" customFormat="1" ht="21" hidden="1">
      <c r="A851" s="39" t="s">
        <v>1634</v>
      </c>
      <c r="B851" s="41" t="s">
        <v>461</v>
      </c>
      <c r="C851" s="42">
        <f t="shared" si="59"/>
        <v>0</v>
      </c>
      <c r="D851" s="42">
        <v>0</v>
      </c>
      <c r="E851" s="42">
        <v>0</v>
      </c>
      <c r="F851" s="42">
        <v>0</v>
      </c>
      <c r="G851" s="42">
        <v>0</v>
      </c>
      <c r="H851" s="42">
        <f t="shared" si="60"/>
        <v>0</v>
      </c>
      <c r="I851" s="44">
        <v>0</v>
      </c>
      <c r="J851" s="44">
        <v>0</v>
      </c>
      <c r="K851" s="44">
        <v>0</v>
      </c>
      <c r="L851" s="44">
        <v>0</v>
      </c>
      <c r="M851" s="43" t="e">
        <f t="shared" si="61"/>
        <v>#DIV/0!</v>
      </c>
    </row>
    <row r="852" spans="1:13" s="16" customFormat="1" ht="13.5" hidden="1">
      <c r="A852" s="39" t="s">
        <v>1474</v>
      </c>
      <c r="B852" s="41" t="s">
        <v>462</v>
      </c>
      <c r="C852" s="42">
        <f t="shared" si="59"/>
        <v>703270</v>
      </c>
      <c r="D852" s="42">
        <v>0</v>
      </c>
      <c r="E852" s="42">
        <v>703270</v>
      </c>
      <c r="F852" s="42">
        <v>0</v>
      </c>
      <c r="G852" s="42">
        <v>0</v>
      </c>
      <c r="H852" s="42">
        <f t="shared" si="60"/>
        <v>0</v>
      </c>
      <c r="I852" s="44">
        <v>0</v>
      </c>
      <c r="J852" s="44">
        <v>0</v>
      </c>
      <c r="K852" s="44">
        <v>0</v>
      </c>
      <c r="L852" s="44">
        <v>0</v>
      </c>
      <c r="M852" s="43">
        <f t="shared" si="61"/>
        <v>0</v>
      </c>
    </row>
    <row r="853" spans="1:13" s="16" customFormat="1" ht="13.5" hidden="1">
      <c r="A853" s="39" t="s">
        <v>258</v>
      </c>
      <c r="B853" s="41" t="s">
        <v>463</v>
      </c>
      <c r="C853" s="42">
        <f t="shared" si="59"/>
        <v>0</v>
      </c>
      <c r="D853" s="42">
        <v>0</v>
      </c>
      <c r="E853" s="42">
        <v>0</v>
      </c>
      <c r="F853" s="42">
        <v>0</v>
      </c>
      <c r="G853" s="42">
        <v>0</v>
      </c>
      <c r="H853" s="42">
        <f t="shared" si="60"/>
        <v>0</v>
      </c>
      <c r="I853" s="44">
        <v>0</v>
      </c>
      <c r="J853" s="44">
        <v>0</v>
      </c>
      <c r="K853" s="44">
        <v>0</v>
      </c>
      <c r="L853" s="44">
        <v>0</v>
      </c>
      <c r="M853" s="43" t="e">
        <f t="shared" si="61"/>
        <v>#DIV/0!</v>
      </c>
    </row>
    <row r="854" spans="1:13" s="16" customFormat="1" ht="21" hidden="1">
      <c r="A854" s="39" t="s">
        <v>1629</v>
      </c>
      <c r="B854" s="41" t="s">
        <v>464</v>
      </c>
      <c r="C854" s="42">
        <f t="shared" si="59"/>
        <v>0</v>
      </c>
      <c r="D854" s="42">
        <v>0</v>
      </c>
      <c r="E854" s="42">
        <v>0</v>
      </c>
      <c r="F854" s="42">
        <v>0</v>
      </c>
      <c r="G854" s="42">
        <v>0</v>
      </c>
      <c r="H854" s="42">
        <f t="shared" si="60"/>
        <v>0</v>
      </c>
      <c r="I854" s="44">
        <v>0</v>
      </c>
      <c r="J854" s="44">
        <v>0</v>
      </c>
      <c r="K854" s="44">
        <v>0</v>
      </c>
      <c r="L854" s="44">
        <v>0</v>
      </c>
      <c r="M854" s="43" t="e">
        <f t="shared" si="61"/>
        <v>#DIV/0!</v>
      </c>
    </row>
    <row r="855" spans="1:13" s="16" customFormat="1" ht="13.5" hidden="1">
      <c r="A855" s="39" t="s">
        <v>1</v>
      </c>
      <c r="B855" s="41" t="s">
        <v>465</v>
      </c>
      <c r="C855" s="42">
        <f t="shared" si="59"/>
        <v>703270</v>
      </c>
      <c r="D855" s="42">
        <v>0</v>
      </c>
      <c r="E855" s="42">
        <v>703270</v>
      </c>
      <c r="F855" s="42">
        <v>0</v>
      </c>
      <c r="G855" s="42">
        <v>0</v>
      </c>
      <c r="H855" s="42">
        <f t="shared" si="60"/>
        <v>0</v>
      </c>
      <c r="I855" s="44">
        <v>0</v>
      </c>
      <c r="J855" s="44">
        <v>0</v>
      </c>
      <c r="K855" s="44">
        <v>0</v>
      </c>
      <c r="L855" s="44">
        <v>0</v>
      </c>
      <c r="M855" s="43">
        <f t="shared" si="61"/>
        <v>0</v>
      </c>
    </row>
    <row r="856" spans="1:13" s="16" customFormat="1" ht="21" hidden="1">
      <c r="A856" s="39" t="s">
        <v>1715</v>
      </c>
      <c r="B856" s="41" t="s">
        <v>466</v>
      </c>
      <c r="C856" s="42">
        <f t="shared" si="59"/>
        <v>53038325.5</v>
      </c>
      <c r="D856" s="42">
        <v>8701425.5</v>
      </c>
      <c r="E856" s="42">
        <v>44336900</v>
      </c>
      <c r="F856" s="42">
        <v>0</v>
      </c>
      <c r="G856" s="42">
        <v>0</v>
      </c>
      <c r="H856" s="42">
        <f t="shared" si="60"/>
        <v>2503349.72</v>
      </c>
      <c r="I856" s="44">
        <v>2503349.72</v>
      </c>
      <c r="J856" s="44">
        <v>0</v>
      </c>
      <c r="K856" s="44">
        <v>0</v>
      </c>
      <c r="L856" s="44">
        <v>0</v>
      </c>
      <c r="M856" s="43">
        <f t="shared" si="61"/>
        <v>0.04719888300395155</v>
      </c>
    </row>
    <row r="857" spans="1:13" s="16" customFormat="1" ht="13.5" hidden="1">
      <c r="A857" s="39" t="s">
        <v>1821</v>
      </c>
      <c r="B857" s="41" t="s">
        <v>467</v>
      </c>
      <c r="C857" s="42">
        <f t="shared" si="59"/>
        <v>53038325.5</v>
      </c>
      <c r="D857" s="42">
        <v>8701425.5</v>
      </c>
      <c r="E857" s="42">
        <v>44336900</v>
      </c>
      <c r="F857" s="42">
        <v>0</v>
      </c>
      <c r="G857" s="42">
        <v>0</v>
      </c>
      <c r="H857" s="42">
        <f t="shared" si="60"/>
        <v>2503349.72</v>
      </c>
      <c r="I857" s="44">
        <v>2503349.72</v>
      </c>
      <c r="J857" s="44">
        <v>0</v>
      </c>
      <c r="K857" s="44">
        <v>0</v>
      </c>
      <c r="L857" s="44">
        <v>0</v>
      </c>
      <c r="M857" s="43">
        <f t="shared" si="61"/>
        <v>0.04719888300395155</v>
      </c>
    </row>
    <row r="858" spans="1:13" s="16" customFormat="1" ht="30.75" hidden="1">
      <c r="A858" s="39" t="s">
        <v>1412</v>
      </c>
      <c r="B858" s="41" t="s">
        <v>468</v>
      </c>
      <c r="C858" s="42">
        <f t="shared" si="59"/>
        <v>53038325.5</v>
      </c>
      <c r="D858" s="42">
        <v>8701425.5</v>
      </c>
      <c r="E858" s="42">
        <v>44336900</v>
      </c>
      <c r="F858" s="42">
        <v>0</v>
      </c>
      <c r="G858" s="42">
        <v>0</v>
      </c>
      <c r="H858" s="42">
        <f t="shared" si="60"/>
        <v>2503349.72</v>
      </c>
      <c r="I858" s="44">
        <v>2503349.72</v>
      </c>
      <c r="J858" s="44">
        <v>0</v>
      </c>
      <c r="K858" s="44">
        <v>0</v>
      </c>
      <c r="L858" s="44">
        <v>0</v>
      </c>
      <c r="M858" s="43">
        <f t="shared" si="61"/>
        <v>0.04719888300395155</v>
      </c>
    </row>
    <row r="859" spans="1:13" s="16" customFormat="1" ht="13.5" hidden="1">
      <c r="A859" s="39" t="s">
        <v>1853</v>
      </c>
      <c r="B859" s="41" t="s">
        <v>469</v>
      </c>
      <c r="C859" s="42">
        <f t="shared" si="59"/>
        <v>389197354</v>
      </c>
      <c r="D859" s="42">
        <v>341424537</v>
      </c>
      <c r="E859" s="42">
        <v>32404200</v>
      </c>
      <c r="F859" s="42">
        <v>15058725</v>
      </c>
      <c r="G859" s="42">
        <v>309892</v>
      </c>
      <c r="H859" s="42">
        <f t="shared" si="60"/>
        <v>15435649.66</v>
      </c>
      <c r="I859" s="44">
        <v>12285571</v>
      </c>
      <c r="J859" s="44">
        <v>1792475.06</v>
      </c>
      <c r="K859" s="44">
        <v>1306125.6</v>
      </c>
      <c r="L859" s="44">
        <v>51478</v>
      </c>
      <c r="M859" s="43">
        <f t="shared" si="61"/>
        <v>0.039660212232583675</v>
      </c>
    </row>
    <row r="860" spans="1:13" s="16" customFormat="1" ht="30.75" hidden="1">
      <c r="A860" s="39" t="s">
        <v>1857</v>
      </c>
      <c r="B860" s="41" t="s">
        <v>470</v>
      </c>
      <c r="C860" s="42">
        <f t="shared" si="59"/>
        <v>389187354</v>
      </c>
      <c r="D860" s="42">
        <v>341424537</v>
      </c>
      <c r="E860" s="42">
        <v>32404200</v>
      </c>
      <c r="F860" s="42">
        <v>15058725</v>
      </c>
      <c r="G860" s="42">
        <v>299892</v>
      </c>
      <c r="H860" s="42">
        <f t="shared" si="60"/>
        <v>15434153.66</v>
      </c>
      <c r="I860" s="44">
        <v>12285571</v>
      </c>
      <c r="J860" s="44">
        <v>1792475.06</v>
      </c>
      <c r="K860" s="44">
        <v>1306125.6</v>
      </c>
      <c r="L860" s="44">
        <v>49982</v>
      </c>
      <c r="M860" s="43">
        <f t="shared" si="61"/>
        <v>0.03965738737749429</v>
      </c>
    </row>
    <row r="861" spans="1:13" s="16" customFormat="1" ht="30.75" hidden="1">
      <c r="A861" s="39" t="s">
        <v>1933</v>
      </c>
      <c r="B861" s="41" t="s">
        <v>471</v>
      </c>
      <c r="C861" s="42">
        <f t="shared" si="59"/>
        <v>276882792</v>
      </c>
      <c r="D861" s="42">
        <v>257817700</v>
      </c>
      <c r="E861" s="42">
        <v>9093800</v>
      </c>
      <c r="F861" s="42">
        <v>9671400</v>
      </c>
      <c r="G861" s="42">
        <v>299892</v>
      </c>
      <c r="H861" s="42">
        <f t="shared" si="60"/>
        <v>2154296.6</v>
      </c>
      <c r="I861" s="44">
        <v>257700</v>
      </c>
      <c r="J861" s="44">
        <v>897448</v>
      </c>
      <c r="K861" s="44">
        <v>949166.6</v>
      </c>
      <c r="L861" s="44">
        <v>49982</v>
      </c>
      <c r="M861" s="43">
        <f t="shared" si="61"/>
        <v>0.007780536249432215</v>
      </c>
    </row>
    <row r="862" spans="1:13" s="16" customFormat="1" ht="13.5" hidden="1">
      <c r="A862" s="39" t="s">
        <v>1374</v>
      </c>
      <c r="B862" s="41" t="s">
        <v>472</v>
      </c>
      <c r="C862" s="42">
        <f t="shared" si="59"/>
        <v>17709400</v>
      </c>
      <c r="D862" s="42">
        <v>0</v>
      </c>
      <c r="E862" s="42">
        <v>17709400</v>
      </c>
      <c r="F862" s="42">
        <v>0</v>
      </c>
      <c r="G862" s="42">
        <v>0</v>
      </c>
      <c r="H862" s="42">
        <f t="shared" si="60"/>
        <v>0</v>
      </c>
      <c r="I862" s="44">
        <v>0</v>
      </c>
      <c r="J862" s="44">
        <v>0</v>
      </c>
      <c r="K862" s="44">
        <v>0</v>
      </c>
      <c r="L862" s="44">
        <v>0</v>
      </c>
      <c r="M862" s="43">
        <f t="shared" si="61"/>
        <v>0</v>
      </c>
    </row>
    <row r="863" spans="1:13" s="16" customFormat="1" ht="30.75" hidden="1">
      <c r="A863" s="39" t="s">
        <v>1705</v>
      </c>
      <c r="B863" s="41" t="s">
        <v>473</v>
      </c>
      <c r="C863" s="42">
        <f t="shared" si="59"/>
        <v>94595162</v>
      </c>
      <c r="D863" s="42">
        <v>83606837</v>
      </c>
      <c r="E863" s="42">
        <v>5601000</v>
      </c>
      <c r="F863" s="42">
        <v>5387325</v>
      </c>
      <c r="G863" s="42">
        <v>0</v>
      </c>
      <c r="H863" s="42">
        <f t="shared" si="60"/>
        <v>13279857.06</v>
      </c>
      <c r="I863" s="44">
        <v>12027871</v>
      </c>
      <c r="J863" s="44">
        <v>895027.06</v>
      </c>
      <c r="K863" s="44">
        <v>356959</v>
      </c>
      <c r="L863" s="44">
        <v>0</v>
      </c>
      <c r="M863" s="43">
        <f t="shared" si="61"/>
        <v>0.14038621827192388</v>
      </c>
    </row>
    <row r="864" spans="1:13" s="16" customFormat="1" ht="13.5" hidden="1">
      <c r="A864" s="39" t="s">
        <v>1734</v>
      </c>
      <c r="B864" s="41" t="s">
        <v>474</v>
      </c>
      <c r="C864" s="42">
        <f t="shared" si="59"/>
        <v>10000</v>
      </c>
      <c r="D864" s="42">
        <v>0</v>
      </c>
      <c r="E864" s="42">
        <v>0</v>
      </c>
      <c r="F864" s="42">
        <v>0</v>
      </c>
      <c r="G864" s="42">
        <v>10000</v>
      </c>
      <c r="H864" s="42">
        <f t="shared" si="60"/>
        <v>1496</v>
      </c>
      <c r="I864" s="44">
        <v>0</v>
      </c>
      <c r="J864" s="44">
        <v>0</v>
      </c>
      <c r="K864" s="44">
        <v>0</v>
      </c>
      <c r="L864" s="44">
        <v>1496</v>
      </c>
      <c r="M864" s="43">
        <f t="shared" si="61"/>
        <v>0.1496</v>
      </c>
    </row>
    <row r="865" spans="1:13" s="16" customFormat="1" ht="13.5" hidden="1">
      <c r="A865" s="39" t="s">
        <v>1436</v>
      </c>
      <c r="B865" s="41" t="s">
        <v>475</v>
      </c>
      <c r="C865" s="42">
        <f t="shared" si="59"/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f t="shared" si="60"/>
        <v>0</v>
      </c>
      <c r="I865" s="44">
        <v>0</v>
      </c>
      <c r="J865" s="44">
        <v>0</v>
      </c>
      <c r="K865" s="44">
        <v>0</v>
      </c>
      <c r="L865" s="44">
        <v>0</v>
      </c>
      <c r="M865" s="43" t="e">
        <f t="shared" si="61"/>
        <v>#DIV/0!</v>
      </c>
    </row>
    <row r="866" spans="1:13" s="16" customFormat="1" ht="13.5" hidden="1">
      <c r="A866" s="39" t="s">
        <v>1472</v>
      </c>
      <c r="B866" s="41" t="s">
        <v>476</v>
      </c>
      <c r="C866" s="42">
        <f t="shared" si="59"/>
        <v>10000</v>
      </c>
      <c r="D866" s="42">
        <v>0</v>
      </c>
      <c r="E866" s="42">
        <v>0</v>
      </c>
      <c r="F866" s="42">
        <v>0</v>
      </c>
      <c r="G866" s="42">
        <v>10000</v>
      </c>
      <c r="H866" s="42">
        <f t="shared" si="60"/>
        <v>1496</v>
      </c>
      <c r="I866" s="44">
        <v>0</v>
      </c>
      <c r="J866" s="44">
        <v>0</v>
      </c>
      <c r="K866" s="44">
        <v>0</v>
      </c>
      <c r="L866" s="44">
        <v>1496</v>
      </c>
      <c r="M866" s="43">
        <f t="shared" si="61"/>
        <v>0.1496</v>
      </c>
    </row>
    <row r="867" spans="1:13" s="16" customFormat="1" ht="13.5">
      <c r="A867" s="39" t="s">
        <v>1769</v>
      </c>
      <c r="B867" s="41" t="s">
        <v>477</v>
      </c>
      <c r="C867" s="42">
        <v>6428500</v>
      </c>
      <c r="D867" s="42">
        <v>2394204773.47</v>
      </c>
      <c r="E867" s="42">
        <v>141962386.14</v>
      </c>
      <c r="F867" s="42">
        <v>404010994.24</v>
      </c>
      <c r="G867" s="42">
        <v>498099762.22</v>
      </c>
      <c r="H867" s="42">
        <v>548305.92</v>
      </c>
      <c r="I867" s="44">
        <v>191675779.62</v>
      </c>
      <c r="J867" s="44">
        <v>2269039.36</v>
      </c>
      <c r="K867" s="44">
        <v>19906781.67</v>
      </c>
      <c r="L867" s="44">
        <v>10568545.8</v>
      </c>
      <c r="M867" s="43">
        <f t="shared" si="61"/>
        <v>0.08529297969977445</v>
      </c>
    </row>
    <row r="868" spans="1:13" s="16" customFormat="1" ht="41.25" hidden="1">
      <c r="A868" s="39" t="s">
        <v>2012</v>
      </c>
      <c r="B868" s="41" t="s">
        <v>478</v>
      </c>
      <c r="C868" s="42">
        <f t="shared" si="59"/>
        <v>3389010</v>
      </c>
      <c r="D868" s="42">
        <v>2700000</v>
      </c>
      <c r="E868" s="42">
        <v>0</v>
      </c>
      <c r="F868" s="42">
        <v>605710</v>
      </c>
      <c r="G868" s="42">
        <v>83300</v>
      </c>
      <c r="H868" s="42">
        <f t="shared" si="60"/>
        <v>726102.1199999999</v>
      </c>
      <c r="I868" s="44">
        <v>614251.57</v>
      </c>
      <c r="J868" s="44">
        <v>0</v>
      </c>
      <c r="K868" s="44">
        <v>99028.23</v>
      </c>
      <c r="L868" s="44">
        <v>12822.32</v>
      </c>
      <c r="M868" s="43">
        <f t="shared" si="61"/>
        <v>0.21425198509299173</v>
      </c>
    </row>
    <row r="869" spans="1:13" s="16" customFormat="1" ht="13.5" hidden="1">
      <c r="A869" s="39" t="s">
        <v>1931</v>
      </c>
      <c r="B869" s="41" t="s">
        <v>479</v>
      </c>
      <c r="C869" s="42">
        <f t="shared" si="59"/>
        <v>3389010</v>
      </c>
      <c r="D869" s="42">
        <v>2700000</v>
      </c>
      <c r="E869" s="42">
        <v>0</v>
      </c>
      <c r="F869" s="42">
        <v>605710</v>
      </c>
      <c r="G869" s="42">
        <v>83300</v>
      </c>
      <c r="H869" s="42">
        <f t="shared" si="60"/>
        <v>726102.1199999999</v>
      </c>
      <c r="I869" s="44">
        <v>614251.57</v>
      </c>
      <c r="J869" s="44">
        <v>0</v>
      </c>
      <c r="K869" s="44">
        <v>99028.23</v>
      </c>
      <c r="L869" s="44">
        <v>12822.32</v>
      </c>
      <c r="M869" s="43">
        <f t="shared" si="61"/>
        <v>0.21425198509299173</v>
      </c>
    </row>
    <row r="870" spans="1:13" s="16" customFormat="1" ht="13.5" hidden="1">
      <c r="A870" s="39" t="s">
        <v>2121</v>
      </c>
      <c r="B870" s="41" t="s">
        <v>480</v>
      </c>
      <c r="C870" s="42">
        <f t="shared" si="59"/>
        <v>2029200</v>
      </c>
      <c r="D870" s="42">
        <v>1500000</v>
      </c>
      <c r="E870" s="42">
        <v>0</v>
      </c>
      <c r="F870" s="42">
        <v>465200</v>
      </c>
      <c r="G870" s="42">
        <v>64000</v>
      </c>
      <c r="H870" s="42">
        <f t="shared" si="60"/>
        <v>565564.5100000001</v>
      </c>
      <c r="I870" s="44">
        <v>476198.53</v>
      </c>
      <c r="J870" s="44">
        <v>0</v>
      </c>
      <c r="K870" s="44">
        <v>79517.82</v>
      </c>
      <c r="L870" s="44">
        <v>9848.16</v>
      </c>
      <c r="M870" s="43">
        <f t="shared" si="61"/>
        <v>0.27871304454957624</v>
      </c>
    </row>
    <row r="871" spans="1:13" s="16" customFormat="1" ht="21" hidden="1">
      <c r="A871" s="39" t="s">
        <v>40</v>
      </c>
      <c r="B871" s="41" t="s">
        <v>481</v>
      </c>
      <c r="C871" s="42">
        <f t="shared" si="59"/>
        <v>200000</v>
      </c>
      <c r="D871" s="42">
        <v>200000</v>
      </c>
      <c r="E871" s="42">
        <v>0</v>
      </c>
      <c r="F871" s="42">
        <v>0</v>
      </c>
      <c r="G871" s="42">
        <v>0</v>
      </c>
      <c r="H871" s="42">
        <f t="shared" si="60"/>
        <v>0</v>
      </c>
      <c r="I871" s="44">
        <v>0</v>
      </c>
      <c r="J871" s="44">
        <v>0</v>
      </c>
      <c r="K871" s="44">
        <v>0</v>
      </c>
      <c r="L871" s="44">
        <v>0</v>
      </c>
      <c r="M871" s="43">
        <f t="shared" si="61"/>
        <v>0</v>
      </c>
    </row>
    <row r="872" spans="1:13" s="16" customFormat="1" ht="21" hidden="1">
      <c r="A872" s="39" t="s">
        <v>2123</v>
      </c>
      <c r="B872" s="41" t="s">
        <v>482</v>
      </c>
      <c r="C872" s="42">
        <f t="shared" si="59"/>
        <v>1159810</v>
      </c>
      <c r="D872" s="42">
        <v>1000000</v>
      </c>
      <c r="E872" s="42">
        <v>0</v>
      </c>
      <c r="F872" s="42">
        <v>140510</v>
      </c>
      <c r="G872" s="42">
        <v>19300</v>
      </c>
      <c r="H872" s="42">
        <f t="shared" si="60"/>
        <v>160537.61000000002</v>
      </c>
      <c r="I872" s="44">
        <v>138053.04</v>
      </c>
      <c r="J872" s="44">
        <v>0</v>
      </c>
      <c r="K872" s="44">
        <v>19510.41</v>
      </c>
      <c r="L872" s="44">
        <v>2974.16</v>
      </c>
      <c r="M872" s="43">
        <f t="shared" si="61"/>
        <v>0.1384171631560342</v>
      </c>
    </row>
    <row r="873" spans="1:13" s="16" customFormat="1" ht="21" hidden="1">
      <c r="A873" s="39" t="s">
        <v>42</v>
      </c>
      <c r="B873" s="41" t="s">
        <v>483</v>
      </c>
      <c r="C873" s="42">
        <f t="shared" si="59"/>
        <v>3136182804</v>
      </c>
      <c r="D873" s="42">
        <v>2150287579.12</v>
      </c>
      <c r="E873" s="42">
        <v>134381786.14</v>
      </c>
      <c r="F873" s="42">
        <v>353503976.52</v>
      </c>
      <c r="G873" s="42">
        <v>498009462.22</v>
      </c>
      <c r="H873" s="42">
        <f t="shared" si="60"/>
        <v>194003520.44</v>
      </c>
      <c r="I873" s="44">
        <v>169355608.27</v>
      </c>
      <c r="J873" s="44">
        <v>1535154.87</v>
      </c>
      <c r="K873" s="44">
        <v>12558189.82</v>
      </c>
      <c r="L873" s="44">
        <v>10554567.48</v>
      </c>
      <c r="M873" s="43">
        <f t="shared" si="61"/>
        <v>0.06185976155234349</v>
      </c>
    </row>
    <row r="874" spans="1:13" s="16" customFormat="1" ht="21" hidden="1">
      <c r="A874" s="39" t="s">
        <v>2034</v>
      </c>
      <c r="B874" s="41" t="s">
        <v>484</v>
      </c>
      <c r="C874" s="42">
        <f t="shared" si="59"/>
        <v>3136182804</v>
      </c>
      <c r="D874" s="42">
        <v>2150287579.12</v>
      </c>
      <c r="E874" s="42">
        <v>134381786.14</v>
      </c>
      <c r="F874" s="42">
        <v>353503976.52</v>
      </c>
      <c r="G874" s="42">
        <v>498009462.22</v>
      </c>
      <c r="H874" s="42">
        <f t="shared" si="60"/>
        <v>194003520.44</v>
      </c>
      <c r="I874" s="44">
        <v>169355608.27</v>
      </c>
      <c r="J874" s="44">
        <v>1535154.87</v>
      </c>
      <c r="K874" s="44">
        <v>12558189.82</v>
      </c>
      <c r="L874" s="44">
        <v>10554567.48</v>
      </c>
      <c r="M874" s="43">
        <f t="shared" si="61"/>
        <v>0.06185976155234349</v>
      </c>
    </row>
    <row r="875" spans="1:13" s="16" customFormat="1" ht="13.5" hidden="1">
      <c r="A875" s="39" t="s">
        <v>1863</v>
      </c>
      <c r="B875" s="41" t="s">
        <v>485</v>
      </c>
      <c r="C875" s="42">
        <f t="shared" si="59"/>
        <v>2299900</v>
      </c>
      <c r="D875" s="42">
        <v>0</v>
      </c>
      <c r="E875" s="42">
        <v>1859900</v>
      </c>
      <c r="F875" s="42">
        <v>350000</v>
      </c>
      <c r="G875" s="42">
        <v>90000</v>
      </c>
      <c r="H875" s="42">
        <f t="shared" si="60"/>
        <v>0</v>
      </c>
      <c r="I875" s="44">
        <v>0</v>
      </c>
      <c r="J875" s="44">
        <v>0</v>
      </c>
      <c r="K875" s="44">
        <v>0</v>
      </c>
      <c r="L875" s="44">
        <v>0</v>
      </c>
      <c r="M875" s="43">
        <f t="shared" si="61"/>
        <v>0</v>
      </c>
    </row>
    <row r="876" spans="1:13" s="16" customFormat="1" ht="21" hidden="1">
      <c r="A876" s="39" t="s">
        <v>35</v>
      </c>
      <c r="B876" s="41" t="s">
        <v>486</v>
      </c>
      <c r="C876" s="42">
        <f t="shared" si="59"/>
        <v>0</v>
      </c>
      <c r="D876" s="42">
        <v>0</v>
      </c>
      <c r="E876" s="42">
        <v>0</v>
      </c>
      <c r="F876" s="42">
        <v>0</v>
      </c>
      <c r="G876" s="42">
        <v>0</v>
      </c>
      <c r="H876" s="42">
        <f t="shared" si="60"/>
        <v>0</v>
      </c>
      <c r="I876" s="44">
        <v>0</v>
      </c>
      <c r="J876" s="44">
        <v>0</v>
      </c>
      <c r="K876" s="44">
        <v>0</v>
      </c>
      <c r="L876" s="44">
        <v>0</v>
      </c>
      <c r="M876" s="43" t="e">
        <f t="shared" si="61"/>
        <v>#DIV/0!</v>
      </c>
    </row>
    <row r="877" spans="1:13" s="16" customFormat="1" ht="21" hidden="1">
      <c r="A877" s="39" t="s">
        <v>946</v>
      </c>
      <c r="B877" s="41" t="s">
        <v>487</v>
      </c>
      <c r="C877" s="42">
        <f t="shared" si="59"/>
        <v>157095448.99</v>
      </c>
      <c r="D877" s="42">
        <v>116580018.7</v>
      </c>
      <c r="E877" s="42">
        <v>7455635.23</v>
      </c>
      <c r="F877" s="42">
        <v>25520600</v>
      </c>
      <c r="G877" s="42">
        <v>7539195.06</v>
      </c>
      <c r="H877" s="42">
        <f t="shared" si="60"/>
        <v>1980461.06</v>
      </c>
      <c r="I877" s="44">
        <v>1222779.34</v>
      </c>
      <c r="J877" s="44">
        <v>179980.72</v>
      </c>
      <c r="K877" s="44">
        <v>577701</v>
      </c>
      <c r="L877" s="44">
        <v>0</v>
      </c>
      <c r="M877" s="43">
        <f t="shared" si="61"/>
        <v>0.012606737322645592</v>
      </c>
    </row>
    <row r="878" spans="1:13" s="16" customFormat="1" ht="21" hidden="1">
      <c r="A878" s="39" t="s">
        <v>1748</v>
      </c>
      <c r="B878" s="41" t="s">
        <v>488</v>
      </c>
      <c r="C878" s="42">
        <f t="shared" si="59"/>
        <v>2976787455.0099998</v>
      </c>
      <c r="D878" s="42">
        <v>2033707560.42</v>
      </c>
      <c r="E878" s="42">
        <v>125066250.91</v>
      </c>
      <c r="F878" s="42">
        <v>327633376.52</v>
      </c>
      <c r="G878" s="42">
        <v>490380267.16</v>
      </c>
      <c r="H878" s="42">
        <f t="shared" si="60"/>
        <v>192023059.38</v>
      </c>
      <c r="I878" s="44">
        <v>168132828.93</v>
      </c>
      <c r="J878" s="44">
        <v>1355174.15</v>
      </c>
      <c r="K878" s="44">
        <v>11980488.82</v>
      </c>
      <c r="L878" s="44">
        <v>10554567.48</v>
      </c>
      <c r="M878" s="43">
        <f t="shared" si="61"/>
        <v>0.0645068088609487</v>
      </c>
    </row>
    <row r="879" spans="1:13" s="16" customFormat="1" ht="21" hidden="1">
      <c r="A879" s="39" t="s">
        <v>1602</v>
      </c>
      <c r="B879" s="41" t="s">
        <v>489</v>
      </c>
      <c r="C879" s="42">
        <f t="shared" si="59"/>
        <v>144353280.35</v>
      </c>
      <c r="D879" s="42">
        <v>123047644.35</v>
      </c>
      <c r="E879" s="42">
        <v>2004600</v>
      </c>
      <c r="F879" s="42">
        <v>19301036</v>
      </c>
      <c r="G879" s="42">
        <v>0</v>
      </c>
      <c r="H879" s="42">
        <f t="shared" si="60"/>
        <v>716250</v>
      </c>
      <c r="I879" s="44">
        <v>716250</v>
      </c>
      <c r="J879" s="44">
        <v>0</v>
      </c>
      <c r="K879" s="44">
        <v>0</v>
      </c>
      <c r="L879" s="44">
        <v>0</v>
      </c>
      <c r="M879" s="43">
        <f t="shared" si="61"/>
        <v>0.004961785407739784</v>
      </c>
    </row>
    <row r="880" spans="1:13" s="16" customFormat="1" ht="13.5" hidden="1">
      <c r="A880" s="39" t="s">
        <v>1729</v>
      </c>
      <c r="B880" s="41" t="s">
        <v>490</v>
      </c>
      <c r="C880" s="42">
        <f t="shared" si="59"/>
        <v>144353280.35</v>
      </c>
      <c r="D880" s="42">
        <v>123047644.35</v>
      </c>
      <c r="E880" s="42">
        <v>2004600</v>
      </c>
      <c r="F880" s="42">
        <v>19301036</v>
      </c>
      <c r="G880" s="42">
        <v>0</v>
      </c>
      <c r="H880" s="42">
        <f t="shared" si="60"/>
        <v>716250</v>
      </c>
      <c r="I880" s="44">
        <v>716250</v>
      </c>
      <c r="J880" s="44">
        <v>0</v>
      </c>
      <c r="K880" s="44">
        <v>0</v>
      </c>
      <c r="L880" s="44">
        <v>0</v>
      </c>
      <c r="M880" s="43">
        <f t="shared" si="61"/>
        <v>0.004961785407739784</v>
      </c>
    </row>
    <row r="881" spans="1:13" s="16" customFormat="1" ht="21" hidden="1">
      <c r="A881" s="39" t="s">
        <v>250</v>
      </c>
      <c r="B881" s="41" t="s">
        <v>491</v>
      </c>
      <c r="C881" s="42">
        <f t="shared" si="59"/>
        <v>144353280.35</v>
      </c>
      <c r="D881" s="42">
        <v>123047644.35</v>
      </c>
      <c r="E881" s="42">
        <v>2004600</v>
      </c>
      <c r="F881" s="42">
        <v>19301036</v>
      </c>
      <c r="G881" s="42">
        <v>0</v>
      </c>
      <c r="H881" s="42">
        <f t="shared" si="60"/>
        <v>716250</v>
      </c>
      <c r="I881" s="44">
        <v>716250</v>
      </c>
      <c r="J881" s="44">
        <v>0</v>
      </c>
      <c r="K881" s="44">
        <v>0</v>
      </c>
      <c r="L881" s="44">
        <v>0</v>
      </c>
      <c r="M881" s="43">
        <f t="shared" si="61"/>
        <v>0.004961785407739784</v>
      </c>
    </row>
    <row r="882" spans="1:13" s="16" customFormat="1" ht="13.5" hidden="1">
      <c r="A882" s="39" t="s">
        <v>1474</v>
      </c>
      <c r="B882" s="41" t="s">
        <v>492</v>
      </c>
      <c r="C882" s="42">
        <f t="shared" si="59"/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f t="shared" si="60"/>
        <v>0</v>
      </c>
      <c r="I882" s="44">
        <v>0</v>
      </c>
      <c r="J882" s="44">
        <v>0</v>
      </c>
      <c r="K882" s="44">
        <v>0</v>
      </c>
      <c r="L882" s="44">
        <v>0</v>
      </c>
      <c r="M882" s="43" t="e">
        <f t="shared" si="61"/>
        <v>#DIV/0!</v>
      </c>
    </row>
    <row r="883" spans="1:13" s="16" customFormat="1" ht="13.5" hidden="1">
      <c r="A883" s="39" t="s">
        <v>258</v>
      </c>
      <c r="B883" s="41" t="s">
        <v>493</v>
      </c>
      <c r="C883" s="42">
        <f t="shared" si="59"/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f t="shared" si="60"/>
        <v>0</v>
      </c>
      <c r="I883" s="44">
        <v>0</v>
      </c>
      <c r="J883" s="44">
        <v>0</v>
      </c>
      <c r="K883" s="44">
        <v>0</v>
      </c>
      <c r="L883" s="44">
        <v>0</v>
      </c>
      <c r="M883" s="43" t="e">
        <f t="shared" si="61"/>
        <v>#DIV/0!</v>
      </c>
    </row>
    <row r="884" spans="1:13" s="16" customFormat="1" ht="21" hidden="1">
      <c r="A884" s="39" t="s">
        <v>1629</v>
      </c>
      <c r="B884" s="41" t="s">
        <v>494</v>
      </c>
      <c r="C884" s="42">
        <f t="shared" si="59"/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f t="shared" si="60"/>
        <v>0</v>
      </c>
      <c r="I884" s="44">
        <v>0</v>
      </c>
      <c r="J884" s="44">
        <v>0</v>
      </c>
      <c r="K884" s="44">
        <v>0</v>
      </c>
      <c r="L884" s="44">
        <v>0</v>
      </c>
      <c r="M884" s="43" t="e">
        <f t="shared" si="61"/>
        <v>#DIV/0!</v>
      </c>
    </row>
    <row r="885" spans="1:13" s="16" customFormat="1" ht="21" hidden="1">
      <c r="A885" s="39" t="s">
        <v>1528</v>
      </c>
      <c r="B885" s="41" t="s">
        <v>495</v>
      </c>
      <c r="C885" s="42">
        <f t="shared" si="59"/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f t="shared" si="60"/>
        <v>0</v>
      </c>
      <c r="I885" s="44">
        <v>0</v>
      </c>
      <c r="J885" s="44">
        <v>0</v>
      </c>
      <c r="K885" s="44">
        <v>0</v>
      </c>
      <c r="L885" s="44">
        <v>0</v>
      </c>
      <c r="M885" s="43" t="e">
        <f t="shared" si="61"/>
        <v>#DIV/0!</v>
      </c>
    </row>
    <row r="886" spans="1:13" s="16" customFormat="1" ht="21" hidden="1">
      <c r="A886" s="39" t="s">
        <v>1715</v>
      </c>
      <c r="B886" s="41" t="s">
        <v>496</v>
      </c>
      <c r="C886" s="42">
        <f t="shared" si="59"/>
        <v>146301457.72</v>
      </c>
      <c r="D886" s="42">
        <v>114707800</v>
      </c>
      <c r="E886" s="42">
        <v>1660000</v>
      </c>
      <c r="F886" s="42">
        <v>29933657.72</v>
      </c>
      <c r="G886" s="42">
        <v>0</v>
      </c>
      <c r="H886" s="42">
        <f t="shared" si="60"/>
        <v>28973117.89</v>
      </c>
      <c r="I886" s="44">
        <v>20989669.78</v>
      </c>
      <c r="J886" s="44">
        <v>733884.49</v>
      </c>
      <c r="K886" s="44">
        <v>7249563.62</v>
      </c>
      <c r="L886" s="44">
        <v>0</v>
      </c>
      <c r="M886" s="43">
        <f t="shared" si="61"/>
        <v>0.19803711009804423</v>
      </c>
    </row>
    <row r="887" spans="1:13" s="16" customFormat="1" ht="13.5" hidden="1">
      <c r="A887" s="39" t="s">
        <v>1821</v>
      </c>
      <c r="B887" s="41" t="s">
        <v>497</v>
      </c>
      <c r="C887" s="42">
        <f t="shared" si="59"/>
        <v>146301457.72</v>
      </c>
      <c r="D887" s="42">
        <v>114707800</v>
      </c>
      <c r="E887" s="42">
        <v>1660000</v>
      </c>
      <c r="F887" s="42">
        <v>29933657.72</v>
      </c>
      <c r="G887" s="42">
        <v>0</v>
      </c>
      <c r="H887" s="42">
        <f t="shared" si="60"/>
        <v>28973117.89</v>
      </c>
      <c r="I887" s="44">
        <v>20989669.78</v>
      </c>
      <c r="J887" s="44">
        <v>733884.49</v>
      </c>
      <c r="K887" s="44">
        <v>7249563.62</v>
      </c>
      <c r="L887" s="44">
        <v>0</v>
      </c>
      <c r="M887" s="43">
        <f t="shared" si="61"/>
        <v>0.19803711009804423</v>
      </c>
    </row>
    <row r="888" spans="1:13" s="16" customFormat="1" ht="30.75" hidden="1">
      <c r="A888" s="39" t="s">
        <v>1412</v>
      </c>
      <c r="B888" s="41" t="s">
        <v>498</v>
      </c>
      <c r="C888" s="42">
        <f t="shared" si="59"/>
        <v>106301457.72</v>
      </c>
      <c r="D888" s="42">
        <v>74707800</v>
      </c>
      <c r="E888" s="42">
        <v>1660000</v>
      </c>
      <c r="F888" s="42">
        <v>29933657.72</v>
      </c>
      <c r="G888" s="42">
        <v>0</v>
      </c>
      <c r="H888" s="42">
        <f t="shared" si="60"/>
        <v>28973117.89</v>
      </c>
      <c r="I888" s="44">
        <v>20989669.78</v>
      </c>
      <c r="J888" s="44">
        <v>733884.49</v>
      </c>
      <c r="K888" s="44">
        <v>7249563.62</v>
      </c>
      <c r="L888" s="44">
        <v>0</v>
      </c>
      <c r="M888" s="43">
        <f t="shared" si="61"/>
        <v>0.27255616725704485</v>
      </c>
    </row>
    <row r="889" spans="1:13" s="16" customFormat="1" ht="13.5" hidden="1">
      <c r="A889" s="39" t="s">
        <v>1094</v>
      </c>
      <c r="B889" s="41" t="s">
        <v>499</v>
      </c>
      <c r="C889" s="42">
        <f t="shared" si="59"/>
        <v>40000000</v>
      </c>
      <c r="D889" s="42">
        <v>40000000</v>
      </c>
      <c r="E889" s="42">
        <v>0</v>
      </c>
      <c r="F889" s="42">
        <v>0</v>
      </c>
      <c r="G889" s="42">
        <v>0</v>
      </c>
      <c r="H889" s="42">
        <f t="shared" si="60"/>
        <v>0</v>
      </c>
      <c r="I889" s="44">
        <v>0</v>
      </c>
      <c r="J889" s="44">
        <v>0</v>
      </c>
      <c r="K889" s="44">
        <v>0</v>
      </c>
      <c r="L889" s="44">
        <v>0</v>
      </c>
      <c r="M889" s="43">
        <f t="shared" si="61"/>
        <v>0</v>
      </c>
    </row>
    <row r="890" spans="1:13" s="16" customFormat="1" ht="13.5" hidden="1">
      <c r="A890" s="39" t="s">
        <v>1853</v>
      </c>
      <c r="B890" s="41" t="s">
        <v>500</v>
      </c>
      <c r="C890" s="42">
        <f t="shared" si="59"/>
        <v>8051364</v>
      </c>
      <c r="D890" s="42">
        <v>3461750</v>
      </c>
      <c r="E890" s="42">
        <v>3916000</v>
      </c>
      <c r="F890" s="42">
        <v>666614</v>
      </c>
      <c r="G890" s="42">
        <v>7000</v>
      </c>
      <c r="H890" s="42">
        <f t="shared" si="60"/>
        <v>1156</v>
      </c>
      <c r="I890" s="44">
        <v>0</v>
      </c>
      <c r="J890" s="44">
        <v>0</v>
      </c>
      <c r="K890" s="44">
        <v>0</v>
      </c>
      <c r="L890" s="44">
        <v>1156</v>
      </c>
      <c r="M890" s="43">
        <f t="shared" si="61"/>
        <v>0.00014357815644653503</v>
      </c>
    </row>
    <row r="891" spans="1:13" s="16" customFormat="1" ht="30.75" hidden="1">
      <c r="A891" s="39" t="s">
        <v>1857</v>
      </c>
      <c r="B891" s="41" t="s">
        <v>501</v>
      </c>
      <c r="C891" s="42">
        <f t="shared" si="59"/>
        <v>7937814</v>
      </c>
      <c r="D891" s="42">
        <v>3359200</v>
      </c>
      <c r="E891" s="42">
        <v>3916000</v>
      </c>
      <c r="F891" s="42">
        <v>662614</v>
      </c>
      <c r="G891" s="42">
        <v>0</v>
      </c>
      <c r="H891" s="42">
        <f t="shared" si="60"/>
        <v>0</v>
      </c>
      <c r="I891" s="44">
        <v>0</v>
      </c>
      <c r="J891" s="44">
        <v>0</v>
      </c>
      <c r="K891" s="44">
        <v>0</v>
      </c>
      <c r="L891" s="44">
        <v>0</v>
      </c>
      <c r="M891" s="43">
        <f t="shared" si="61"/>
        <v>0</v>
      </c>
    </row>
    <row r="892" spans="1:13" s="16" customFormat="1" ht="30.75" hidden="1">
      <c r="A892" s="39" t="s">
        <v>1933</v>
      </c>
      <c r="B892" s="41" t="s">
        <v>502</v>
      </c>
      <c r="C892" s="42">
        <f t="shared" si="59"/>
        <v>4578614</v>
      </c>
      <c r="D892" s="42">
        <v>0</v>
      </c>
      <c r="E892" s="42">
        <v>3916000</v>
      </c>
      <c r="F892" s="42">
        <v>662614</v>
      </c>
      <c r="G892" s="42">
        <v>0</v>
      </c>
      <c r="H892" s="42">
        <f t="shared" si="60"/>
        <v>0</v>
      </c>
      <c r="I892" s="44">
        <v>0</v>
      </c>
      <c r="J892" s="44">
        <v>0</v>
      </c>
      <c r="K892" s="44">
        <v>0</v>
      </c>
      <c r="L892" s="44">
        <v>0</v>
      </c>
      <c r="M892" s="43">
        <f t="shared" si="61"/>
        <v>0</v>
      </c>
    </row>
    <row r="893" spans="1:13" s="16" customFormat="1" ht="30.75" hidden="1">
      <c r="A893" s="39" t="s">
        <v>1705</v>
      </c>
      <c r="B893" s="41" t="s">
        <v>503</v>
      </c>
      <c r="C893" s="42">
        <f t="shared" si="59"/>
        <v>3359200</v>
      </c>
      <c r="D893" s="42">
        <v>3359200</v>
      </c>
      <c r="E893" s="42">
        <v>0</v>
      </c>
      <c r="F893" s="42">
        <v>0</v>
      </c>
      <c r="G893" s="42">
        <v>0</v>
      </c>
      <c r="H893" s="42">
        <f t="shared" si="60"/>
        <v>0</v>
      </c>
      <c r="I893" s="44">
        <v>0</v>
      </c>
      <c r="J893" s="44">
        <v>0</v>
      </c>
      <c r="K893" s="44">
        <v>0</v>
      </c>
      <c r="L893" s="44">
        <v>0</v>
      </c>
      <c r="M893" s="43">
        <f t="shared" si="61"/>
        <v>0</v>
      </c>
    </row>
    <row r="894" spans="1:13" s="16" customFormat="1" ht="13.5" hidden="1">
      <c r="A894" s="39" t="s">
        <v>165</v>
      </c>
      <c r="B894" s="41" t="s">
        <v>504</v>
      </c>
      <c r="C894" s="42">
        <f t="shared" si="59"/>
        <v>2000</v>
      </c>
      <c r="D894" s="42">
        <v>0</v>
      </c>
      <c r="E894" s="42">
        <v>0</v>
      </c>
      <c r="F894" s="42">
        <v>0</v>
      </c>
      <c r="G894" s="42">
        <v>2000</v>
      </c>
      <c r="H894" s="42">
        <f t="shared" si="60"/>
        <v>0</v>
      </c>
      <c r="I894" s="44">
        <v>0</v>
      </c>
      <c r="J894" s="44">
        <v>0</v>
      </c>
      <c r="K894" s="44">
        <v>0</v>
      </c>
      <c r="L894" s="44">
        <v>0</v>
      </c>
      <c r="M894" s="43">
        <f t="shared" si="61"/>
        <v>0</v>
      </c>
    </row>
    <row r="895" spans="1:13" s="16" customFormat="1" ht="21" hidden="1">
      <c r="A895" s="39" t="s">
        <v>2010</v>
      </c>
      <c r="B895" s="41" t="s">
        <v>505</v>
      </c>
      <c r="C895" s="42">
        <f t="shared" si="59"/>
        <v>2000</v>
      </c>
      <c r="D895" s="42">
        <v>0</v>
      </c>
      <c r="E895" s="42">
        <v>0</v>
      </c>
      <c r="F895" s="42">
        <v>0</v>
      </c>
      <c r="G895" s="42">
        <v>2000</v>
      </c>
      <c r="H895" s="42">
        <f t="shared" si="60"/>
        <v>0</v>
      </c>
      <c r="I895" s="44">
        <v>0</v>
      </c>
      <c r="J895" s="44">
        <v>0</v>
      </c>
      <c r="K895" s="44">
        <v>0</v>
      </c>
      <c r="L895" s="44">
        <v>0</v>
      </c>
      <c r="M895" s="43">
        <f t="shared" si="61"/>
        <v>0</v>
      </c>
    </row>
    <row r="896" spans="1:13" s="16" customFormat="1" ht="13.5" hidden="1">
      <c r="A896" s="39" t="s">
        <v>1734</v>
      </c>
      <c r="B896" s="41" t="s">
        <v>506</v>
      </c>
      <c r="C896" s="42">
        <f t="shared" si="59"/>
        <v>111550</v>
      </c>
      <c r="D896" s="42">
        <v>102550</v>
      </c>
      <c r="E896" s="42">
        <v>0</v>
      </c>
      <c r="F896" s="42">
        <v>4000</v>
      </c>
      <c r="G896" s="42">
        <v>5000</v>
      </c>
      <c r="H896" s="42">
        <f t="shared" si="60"/>
        <v>1156</v>
      </c>
      <c r="I896" s="44">
        <v>0</v>
      </c>
      <c r="J896" s="44">
        <v>0</v>
      </c>
      <c r="K896" s="44">
        <v>0</v>
      </c>
      <c r="L896" s="44">
        <v>1156</v>
      </c>
      <c r="M896" s="43">
        <f t="shared" si="61"/>
        <v>0.010363065889735545</v>
      </c>
    </row>
    <row r="897" spans="1:13" s="16" customFormat="1" ht="13.5" hidden="1">
      <c r="A897" s="39" t="s">
        <v>1436</v>
      </c>
      <c r="B897" s="41" t="s">
        <v>507</v>
      </c>
      <c r="C897" s="42">
        <f t="shared" si="59"/>
        <v>0</v>
      </c>
      <c r="D897" s="42">
        <v>0</v>
      </c>
      <c r="E897" s="42">
        <v>0</v>
      </c>
      <c r="F897" s="42">
        <v>0</v>
      </c>
      <c r="G897" s="42">
        <v>0</v>
      </c>
      <c r="H897" s="42">
        <f t="shared" si="60"/>
        <v>0</v>
      </c>
      <c r="I897" s="44">
        <v>0</v>
      </c>
      <c r="J897" s="44">
        <v>0</v>
      </c>
      <c r="K897" s="44">
        <v>0</v>
      </c>
      <c r="L897" s="44">
        <v>0</v>
      </c>
      <c r="M897" s="43" t="e">
        <f t="shared" si="61"/>
        <v>#DIV/0!</v>
      </c>
    </row>
    <row r="898" spans="1:13" s="16" customFormat="1" ht="13.5" hidden="1">
      <c r="A898" s="39" t="s">
        <v>1472</v>
      </c>
      <c r="B898" s="41" t="s">
        <v>508</v>
      </c>
      <c r="C898" s="42">
        <f t="shared" si="59"/>
        <v>61550</v>
      </c>
      <c r="D898" s="42">
        <v>52550</v>
      </c>
      <c r="E898" s="42">
        <v>0</v>
      </c>
      <c r="F898" s="42">
        <v>4000</v>
      </c>
      <c r="G898" s="42">
        <v>5000</v>
      </c>
      <c r="H898" s="42">
        <f t="shared" si="60"/>
        <v>1156</v>
      </c>
      <c r="I898" s="44">
        <v>0</v>
      </c>
      <c r="J898" s="44">
        <v>0</v>
      </c>
      <c r="K898" s="44">
        <v>0</v>
      </c>
      <c r="L898" s="44">
        <v>1156</v>
      </c>
      <c r="M898" s="43">
        <f t="shared" si="61"/>
        <v>0.018781478472786352</v>
      </c>
    </row>
    <row r="899" spans="1:13" s="16" customFormat="1" ht="13.5" hidden="1">
      <c r="A899" s="39" t="s">
        <v>1989</v>
      </c>
      <c r="B899" s="41" t="s">
        <v>509</v>
      </c>
      <c r="C899" s="42">
        <f t="shared" si="59"/>
        <v>50000</v>
      </c>
      <c r="D899" s="42">
        <v>50000</v>
      </c>
      <c r="E899" s="42">
        <v>0</v>
      </c>
      <c r="F899" s="42">
        <v>0</v>
      </c>
      <c r="G899" s="42">
        <v>0</v>
      </c>
      <c r="H899" s="42">
        <f t="shared" si="60"/>
        <v>0</v>
      </c>
      <c r="I899" s="44">
        <v>0</v>
      </c>
      <c r="J899" s="44">
        <v>0</v>
      </c>
      <c r="K899" s="44">
        <v>0</v>
      </c>
      <c r="L899" s="44">
        <v>0</v>
      </c>
      <c r="M899" s="43">
        <f t="shared" si="61"/>
        <v>0</v>
      </c>
    </row>
    <row r="900" spans="1:13" s="16" customFormat="1" ht="21" hidden="1">
      <c r="A900" s="39" t="s">
        <v>42</v>
      </c>
      <c r="B900" s="41" t="s">
        <v>510</v>
      </c>
      <c r="C900" s="42">
        <f t="shared" si="59"/>
        <v>0</v>
      </c>
      <c r="D900" s="42">
        <v>0</v>
      </c>
      <c r="E900" s="42">
        <v>0</v>
      </c>
      <c r="F900" s="42">
        <v>0</v>
      </c>
      <c r="G900" s="42">
        <v>0</v>
      </c>
      <c r="H900" s="42">
        <f t="shared" si="60"/>
        <v>0</v>
      </c>
      <c r="I900" s="44">
        <v>0</v>
      </c>
      <c r="J900" s="44">
        <v>0</v>
      </c>
      <c r="K900" s="44">
        <v>0</v>
      </c>
      <c r="L900" s="44">
        <v>0</v>
      </c>
      <c r="M900" s="43" t="e">
        <f t="shared" si="61"/>
        <v>#DIV/0!</v>
      </c>
    </row>
    <row r="901" spans="1:13" s="16" customFormat="1" ht="21" hidden="1">
      <c r="A901" s="39" t="s">
        <v>2034</v>
      </c>
      <c r="B901" s="41" t="s">
        <v>511</v>
      </c>
      <c r="C901" s="42">
        <f t="shared" si="59"/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f t="shared" si="60"/>
        <v>0</v>
      </c>
      <c r="I901" s="44">
        <v>0</v>
      </c>
      <c r="J901" s="44">
        <v>0</v>
      </c>
      <c r="K901" s="44">
        <v>0</v>
      </c>
      <c r="L901" s="44">
        <v>0</v>
      </c>
      <c r="M901" s="43" t="e">
        <f t="shared" si="61"/>
        <v>#DIV/0!</v>
      </c>
    </row>
    <row r="902" spans="1:13" s="16" customFormat="1" ht="13.5" hidden="1">
      <c r="A902" s="39" t="s">
        <v>1863</v>
      </c>
      <c r="B902" s="41" t="s">
        <v>512</v>
      </c>
      <c r="C902" s="42">
        <f t="shared" si="59"/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f t="shared" si="60"/>
        <v>0</v>
      </c>
      <c r="I902" s="44">
        <v>0</v>
      </c>
      <c r="J902" s="44">
        <v>0</v>
      </c>
      <c r="K902" s="44">
        <v>0</v>
      </c>
      <c r="L902" s="44">
        <v>0</v>
      </c>
      <c r="M902" s="43" t="e">
        <f t="shared" si="61"/>
        <v>#DIV/0!</v>
      </c>
    </row>
    <row r="903" spans="1:13" s="16" customFormat="1" ht="13.5" hidden="1">
      <c r="A903" s="39" t="s">
        <v>1853</v>
      </c>
      <c r="B903" s="41" t="s">
        <v>513</v>
      </c>
      <c r="C903" s="42">
        <f t="shared" si="59"/>
        <v>0</v>
      </c>
      <c r="D903" s="42">
        <v>0</v>
      </c>
      <c r="E903" s="42">
        <v>0</v>
      </c>
      <c r="F903" s="42">
        <v>0</v>
      </c>
      <c r="G903" s="42">
        <v>0</v>
      </c>
      <c r="H903" s="42">
        <f t="shared" si="60"/>
        <v>0</v>
      </c>
      <c r="I903" s="44">
        <v>0</v>
      </c>
      <c r="J903" s="44">
        <v>0</v>
      </c>
      <c r="K903" s="44">
        <v>0</v>
      </c>
      <c r="L903" s="44">
        <v>0</v>
      </c>
      <c r="M903" s="43" t="e">
        <f t="shared" si="61"/>
        <v>#DIV/0!</v>
      </c>
    </row>
    <row r="904" spans="1:13" s="16" customFormat="1" ht="30.75" hidden="1">
      <c r="A904" s="39" t="s">
        <v>1857</v>
      </c>
      <c r="B904" s="41" t="s">
        <v>514</v>
      </c>
      <c r="C904" s="42">
        <f aca="true" t="shared" si="62" ref="C904:C967">SUM(D904:G904)</f>
        <v>0</v>
      </c>
      <c r="D904" s="42">
        <v>0</v>
      </c>
      <c r="E904" s="42">
        <v>0</v>
      </c>
      <c r="F904" s="42">
        <v>0</v>
      </c>
      <c r="G904" s="42">
        <v>0</v>
      </c>
      <c r="H904" s="42">
        <f aca="true" t="shared" si="63" ref="H904:H967">SUM(I904:L904)</f>
        <v>0</v>
      </c>
      <c r="I904" s="44">
        <v>0</v>
      </c>
      <c r="J904" s="44">
        <v>0</v>
      </c>
      <c r="K904" s="44">
        <v>0</v>
      </c>
      <c r="L904" s="44">
        <v>0</v>
      </c>
      <c r="M904" s="43" t="e">
        <f aca="true" t="shared" si="64" ref="M904:M967">H904/C904</f>
        <v>#DIV/0!</v>
      </c>
    </row>
    <row r="905" spans="1:13" s="16" customFormat="1" ht="30.75" hidden="1">
      <c r="A905" s="39" t="s">
        <v>1705</v>
      </c>
      <c r="B905" s="41" t="s">
        <v>515</v>
      </c>
      <c r="C905" s="42">
        <f t="shared" si="62"/>
        <v>0</v>
      </c>
      <c r="D905" s="42">
        <v>0</v>
      </c>
      <c r="E905" s="42">
        <v>0</v>
      </c>
      <c r="F905" s="42">
        <v>0</v>
      </c>
      <c r="G905" s="42">
        <v>0</v>
      </c>
      <c r="H905" s="42">
        <f t="shared" si="63"/>
        <v>0</v>
      </c>
      <c r="I905" s="44">
        <v>0</v>
      </c>
      <c r="J905" s="44">
        <v>0</v>
      </c>
      <c r="K905" s="44">
        <v>0</v>
      </c>
      <c r="L905" s="44">
        <v>0</v>
      </c>
      <c r="M905" s="43" t="e">
        <f t="shared" si="64"/>
        <v>#DIV/0!</v>
      </c>
    </row>
    <row r="906" spans="1:13" s="16" customFormat="1" ht="13.5">
      <c r="A906" s="39" t="s">
        <v>266</v>
      </c>
      <c r="B906" s="41" t="s">
        <v>516</v>
      </c>
      <c r="C906" s="42">
        <v>488700</v>
      </c>
      <c r="D906" s="42">
        <v>449934800.54</v>
      </c>
      <c r="E906" s="42">
        <v>164434680.65</v>
      </c>
      <c r="F906" s="42">
        <v>23011473.55</v>
      </c>
      <c r="G906" s="42">
        <v>9978966</v>
      </c>
      <c r="H906" s="42">
        <v>65000</v>
      </c>
      <c r="I906" s="44">
        <v>84866137.37</v>
      </c>
      <c r="J906" s="44">
        <v>15803785.17</v>
      </c>
      <c r="K906" s="44">
        <v>1026030.11</v>
      </c>
      <c r="L906" s="44">
        <v>431211.24</v>
      </c>
      <c r="M906" s="43">
        <f t="shared" si="64"/>
        <v>0.1330059341109065</v>
      </c>
    </row>
    <row r="907" spans="1:13" s="16" customFormat="1" ht="41.25" hidden="1">
      <c r="A907" s="39" t="s">
        <v>2012</v>
      </c>
      <c r="B907" s="41" t="s">
        <v>517</v>
      </c>
      <c r="C907" s="42">
        <f t="shared" si="62"/>
        <v>420135867.46</v>
      </c>
      <c r="D907" s="42">
        <v>348619924.34</v>
      </c>
      <c r="E907" s="42">
        <v>70745943.12</v>
      </c>
      <c r="F907" s="42">
        <v>640000</v>
      </c>
      <c r="G907" s="42">
        <v>130000</v>
      </c>
      <c r="H907" s="42">
        <f t="shared" si="63"/>
        <v>81250656.44</v>
      </c>
      <c r="I907" s="44">
        <v>73474712.65</v>
      </c>
      <c r="J907" s="44">
        <v>7707062.08</v>
      </c>
      <c r="K907" s="44">
        <v>58128.49</v>
      </c>
      <c r="L907" s="44">
        <v>10753.22</v>
      </c>
      <c r="M907" s="43">
        <f t="shared" si="64"/>
        <v>0.19339138296193115</v>
      </c>
    </row>
    <row r="908" spans="1:13" s="16" customFormat="1" ht="13.5" hidden="1">
      <c r="A908" s="39" t="s">
        <v>1931</v>
      </c>
      <c r="B908" s="41" t="s">
        <v>518</v>
      </c>
      <c r="C908" s="42">
        <f t="shared" si="62"/>
        <v>215679707.46</v>
      </c>
      <c r="D908" s="42">
        <v>159364144.34</v>
      </c>
      <c r="E908" s="42">
        <v>55545563.12</v>
      </c>
      <c r="F908" s="42">
        <v>640000</v>
      </c>
      <c r="G908" s="42">
        <v>130000</v>
      </c>
      <c r="H908" s="42">
        <f t="shared" si="63"/>
        <v>37196470.24</v>
      </c>
      <c r="I908" s="44">
        <v>30887670.58</v>
      </c>
      <c r="J908" s="44">
        <v>6239917.95</v>
      </c>
      <c r="K908" s="44">
        <v>58128.49</v>
      </c>
      <c r="L908" s="44">
        <v>10753.22</v>
      </c>
      <c r="M908" s="43">
        <f t="shared" si="64"/>
        <v>0.17246161300037216</v>
      </c>
    </row>
    <row r="909" spans="1:13" s="16" customFormat="1" ht="13.5" hidden="1">
      <c r="A909" s="39" t="s">
        <v>2121</v>
      </c>
      <c r="B909" s="41" t="s">
        <v>519</v>
      </c>
      <c r="C909" s="42">
        <f t="shared" si="62"/>
        <v>167768347.99</v>
      </c>
      <c r="D909" s="42">
        <v>123007888.56</v>
      </c>
      <c r="E909" s="42">
        <v>44169459.43</v>
      </c>
      <c r="F909" s="42">
        <v>491000</v>
      </c>
      <c r="G909" s="42">
        <v>100000</v>
      </c>
      <c r="H909" s="42">
        <f t="shared" si="63"/>
        <v>29061337.14</v>
      </c>
      <c r="I909" s="44">
        <v>23934078.57</v>
      </c>
      <c r="J909" s="44">
        <v>5069837.49</v>
      </c>
      <c r="K909" s="44">
        <v>49162.08</v>
      </c>
      <c r="L909" s="44">
        <v>8259</v>
      </c>
      <c r="M909" s="43">
        <f t="shared" si="64"/>
        <v>0.17322300355328188</v>
      </c>
    </row>
    <row r="910" spans="1:13" s="16" customFormat="1" ht="21" hidden="1">
      <c r="A910" s="39" t="s">
        <v>40</v>
      </c>
      <c r="B910" s="41" t="s">
        <v>520</v>
      </c>
      <c r="C910" s="42">
        <f t="shared" si="62"/>
        <v>2817458</v>
      </c>
      <c r="D910" s="42">
        <v>1104508</v>
      </c>
      <c r="E910" s="42">
        <v>1712950</v>
      </c>
      <c r="F910" s="42">
        <v>0</v>
      </c>
      <c r="G910" s="42">
        <v>0</v>
      </c>
      <c r="H910" s="42">
        <f t="shared" si="63"/>
        <v>121436.67</v>
      </c>
      <c r="I910" s="44">
        <v>43963</v>
      </c>
      <c r="J910" s="44">
        <v>77473.67</v>
      </c>
      <c r="K910" s="44">
        <v>0</v>
      </c>
      <c r="L910" s="44">
        <v>0</v>
      </c>
      <c r="M910" s="43">
        <f t="shared" si="64"/>
        <v>0.04310150142433357</v>
      </c>
    </row>
    <row r="911" spans="1:13" s="16" customFormat="1" ht="21" hidden="1">
      <c r="A911" s="39" t="s">
        <v>2123</v>
      </c>
      <c r="B911" s="41" t="s">
        <v>521</v>
      </c>
      <c r="C911" s="42">
        <f t="shared" si="62"/>
        <v>45093901.47</v>
      </c>
      <c r="D911" s="42">
        <v>35251747.78</v>
      </c>
      <c r="E911" s="42">
        <v>9663153.69</v>
      </c>
      <c r="F911" s="42">
        <v>149000</v>
      </c>
      <c r="G911" s="42">
        <v>30000</v>
      </c>
      <c r="H911" s="42">
        <f t="shared" si="63"/>
        <v>8013696.43</v>
      </c>
      <c r="I911" s="44">
        <v>6909629.01</v>
      </c>
      <c r="J911" s="44">
        <v>1092606.79</v>
      </c>
      <c r="K911" s="44">
        <v>8966.41</v>
      </c>
      <c r="L911" s="44">
        <v>2494.22</v>
      </c>
      <c r="M911" s="43">
        <f t="shared" si="64"/>
        <v>0.17771131281092054</v>
      </c>
    </row>
    <row r="912" spans="1:13" s="16" customFormat="1" ht="13.5" hidden="1">
      <c r="A912" s="39" t="s">
        <v>101</v>
      </c>
      <c r="B912" s="41" t="s">
        <v>522</v>
      </c>
      <c r="C912" s="42">
        <f t="shared" si="62"/>
        <v>204456160</v>
      </c>
      <c r="D912" s="42">
        <v>189255780</v>
      </c>
      <c r="E912" s="42">
        <v>15200380</v>
      </c>
      <c r="F912" s="42">
        <v>0</v>
      </c>
      <c r="G912" s="42">
        <v>0</v>
      </c>
      <c r="H912" s="42">
        <f t="shared" si="63"/>
        <v>44054186.2</v>
      </c>
      <c r="I912" s="44">
        <v>42587042.07</v>
      </c>
      <c r="J912" s="44">
        <v>1467144.13</v>
      </c>
      <c r="K912" s="44">
        <v>0</v>
      </c>
      <c r="L912" s="44">
        <v>0</v>
      </c>
      <c r="M912" s="43">
        <f t="shared" si="64"/>
        <v>0.21547008512729576</v>
      </c>
    </row>
    <row r="913" spans="1:13" s="16" customFormat="1" ht="13.5" hidden="1">
      <c r="A913" s="39" t="s">
        <v>897</v>
      </c>
      <c r="B913" s="41" t="s">
        <v>523</v>
      </c>
      <c r="C913" s="42">
        <f t="shared" si="62"/>
        <v>158248960</v>
      </c>
      <c r="D913" s="42">
        <v>146778660</v>
      </c>
      <c r="E913" s="42">
        <v>11470300</v>
      </c>
      <c r="F913" s="42">
        <v>0</v>
      </c>
      <c r="G913" s="42">
        <v>0</v>
      </c>
      <c r="H913" s="42">
        <f t="shared" si="63"/>
        <v>33509087.55</v>
      </c>
      <c r="I913" s="44">
        <v>32286236.6</v>
      </c>
      <c r="J913" s="44">
        <v>1222850.95</v>
      </c>
      <c r="K913" s="44">
        <v>0</v>
      </c>
      <c r="L913" s="44">
        <v>0</v>
      </c>
      <c r="M913" s="43">
        <f t="shared" si="64"/>
        <v>0.2117491802157815</v>
      </c>
    </row>
    <row r="914" spans="1:13" s="16" customFormat="1" ht="21" hidden="1">
      <c r="A914" s="39" t="s">
        <v>2040</v>
      </c>
      <c r="B914" s="41" t="s">
        <v>524</v>
      </c>
      <c r="C914" s="42">
        <f t="shared" si="62"/>
        <v>1359460</v>
      </c>
      <c r="D914" s="42">
        <v>947180</v>
      </c>
      <c r="E914" s="42">
        <v>412280</v>
      </c>
      <c r="F914" s="42">
        <v>0</v>
      </c>
      <c r="G914" s="42">
        <v>0</v>
      </c>
      <c r="H914" s="42">
        <f t="shared" si="63"/>
        <v>15007.67</v>
      </c>
      <c r="I914" s="44">
        <v>6928.77</v>
      </c>
      <c r="J914" s="44">
        <v>8078.9</v>
      </c>
      <c r="K914" s="44">
        <v>0</v>
      </c>
      <c r="L914" s="44">
        <v>0</v>
      </c>
      <c r="M914" s="43">
        <f t="shared" si="64"/>
        <v>0.011039434775572654</v>
      </c>
    </row>
    <row r="915" spans="1:13" s="16" customFormat="1" ht="30.75" hidden="1">
      <c r="A915" s="39" t="s">
        <v>2038</v>
      </c>
      <c r="B915" s="41" t="s">
        <v>525</v>
      </c>
      <c r="C915" s="42">
        <f t="shared" si="62"/>
        <v>44847740</v>
      </c>
      <c r="D915" s="42">
        <v>41529940</v>
      </c>
      <c r="E915" s="42">
        <v>3317800</v>
      </c>
      <c r="F915" s="42">
        <v>0</v>
      </c>
      <c r="G915" s="42">
        <v>0</v>
      </c>
      <c r="H915" s="42">
        <f t="shared" si="63"/>
        <v>10530090.979999999</v>
      </c>
      <c r="I915" s="44">
        <v>10293876.7</v>
      </c>
      <c r="J915" s="44">
        <v>236214.28</v>
      </c>
      <c r="K915" s="44">
        <v>0</v>
      </c>
      <c r="L915" s="44">
        <v>0</v>
      </c>
      <c r="M915" s="43">
        <f t="shared" si="64"/>
        <v>0.23479646867378376</v>
      </c>
    </row>
    <row r="916" spans="1:13" s="16" customFormat="1" ht="21" hidden="1">
      <c r="A916" s="39" t="s">
        <v>42</v>
      </c>
      <c r="B916" s="41" t="s">
        <v>526</v>
      </c>
      <c r="C916" s="42">
        <f t="shared" si="62"/>
        <v>116052760.55</v>
      </c>
      <c r="D916" s="42">
        <v>62044399</v>
      </c>
      <c r="E916" s="42">
        <v>25084554</v>
      </c>
      <c r="F916" s="42">
        <v>19081841.55</v>
      </c>
      <c r="G916" s="42">
        <v>9841966</v>
      </c>
      <c r="H916" s="42">
        <f t="shared" si="63"/>
        <v>7464289.950000001</v>
      </c>
      <c r="I916" s="44">
        <v>4849385.48</v>
      </c>
      <c r="J916" s="44">
        <v>1987416.83</v>
      </c>
      <c r="K916" s="44">
        <v>207029.62</v>
      </c>
      <c r="L916" s="44">
        <v>420458.02</v>
      </c>
      <c r="M916" s="43">
        <f t="shared" si="64"/>
        <v>0.06431807321622562</v>
      </c>
    </row>
    <row r="917" spans="1:13" s="16" customFormat="1" ht="21" hidden="1">
      <c r="A917" s="39" t="s">
        <v>2034</v>
      </c>
      <c r="B917" s="41" t="s">
        <v>527</v>
      </c>
      <c r="C917" s="42">
        <f t="shared" si="62"/>
        <v>116052760.55</v>
      </c>
      <c r="D917" s="42">
        <v>62044399</v>
      </c>
      <c r="E917" s="42">
        <v>25084554</v>
      </c>
      <c r="F917" s="42">
        <v>19081841.55</v>
      </c>
      <c r="G917" s="42">
        <v>9841966</v>
      </c>
      <c r="H917" s="42">
        <f t="shared" si="63"/>
        <v>7464289.950000001</v>
      </c>
      <c r="I917" s="44">
        <v>4849385.48</v>
      </c>
      <c r="J917" s="44">
        <v>1987416.83</v>
      </c>
      <c r="K917" s="44">
        <v>207029.62</v>
      </c>
      <c r="L917" s="44">
        <v>420458.02</v>
      </c>
      <c r="M917" s="43">
        <f t="shared" si="64"/>
        <v>0.06431807321622562</v>
      </c>
    </row>
    <row r="918" spans="1:13" s="16" customFormat="1" ht="13.5" hidden="1">
      <c r="A918" s="39" t="s">
        <v>1863</v>
      </c>
      <c r="B918" s="41" t="s">
        <v>528</v>
      </c>
      <c r="C918" s="42">
        <f t="shared" si="62"/>
        <v>2324536.94</v>
      </c>
      <c r="D918" s="42">
        <v>0</v>
      </c>
      <c r="E918" s="42">
        <v>0</v>
      </c>
      <c r="F918" s="42">
        <v>2324536.94</v>
      </c>
      <c r="G918" s="42">
        <v>0</v>
      </c>
      <c r="H918" s="42">
        <f t="shared" si="63"/>
        <v>0</v>
      </c>
      <c r="I918" s="44">
        <v>0</v>
      </c>
      <c r="J918" s="44">
        <v>0</v>
      </c>
      <c r="K918" s="44">
        <v>0</v>
      </c>
      <c r="L918" s="44">
        <v>0</v>
      </c>
      <c r="M918" s="43">
        <f t="shared" si="64"/>
        <v>0</v>
      </c>
    </row>
    <row r="919" spans="1:13" s="16" customFormat="1" ht="21" hidden="1">
      <c r="A919" s="39" t="s">
        <v>35</v>
      </c>
      <c r="B919" s="41" t="s">
        <v>529</v>
      </c>
      <c r="C919" s="42">
        <f t="shared" si="62"/>
        <v>2120906.09</v>
      </c>
      <c r="D919" s="42">
        <v>1487266.09</v>
      </c>
      <c r="E919" s="42">
        <v>518640</v>
      </c>
      <c r="F919" s="42">
        <v>115000</v>
      </c>
      <c r="G919" s="42">
        <v>0</v>
      </c>
      <c r="H919" s="42">
        <f t="shared" si="63"/>
        <v>362825.06</v>
      </c>
      <c r="I919" s="44">
        <v>337202.94</v>
      </c>
      <c r="J919" s="44">
        <v>25622.12</v>
      </c>
      <c r="K919" s="44">
        <v>0</v>
      </c>
      <c r="L919" s="44">
        <v>0</v>
      </c>
      <c r="M919" s="43">
        <f t="shared" si="64"/>
        <v>0.17107078041347887</v>
      </c>
    </row>
    <row r="920" spans="1:13" s="16" customFormat="1" ht="21" hidden="1">
      <c r="A920" s="39" t="s">
        <v>1748</v>
      </c>
      <c r="B920" s="41" t="s">
        <v>530</v>
      </c>
      <c r="C920" s="42">
        <f t="shared" si="62"/>
        <v>109525704.52</v>
      </c>
      <c r="D920" s="42">
        <v>59391132.91</v>
      </c>
      <c r="E920" s="42">
        <v>24521165</v>
      </c>
      <c r="F920" s="42">
        <v>16642304.61</v>
      </c>
      <c r="G920" s="42">
        <v>8971102</v>
      </c>
      <c r="H920" s="42">
        <f t="shared" si="63"/>
        <v>7009990.19</v>
      </c>
      <c r="I920" s="44">
        <v>4512182.54</v>
      </c>
      <c r="J920" s="44">
        <v>1961794.71</v>
      </c>
      <c r="K920" s="44">
        <v>207029.62</v>
      </c>
      <c r="L920" s="44">
        <v>328983.32</v>
      </c>
      <c r="M920" s="43">
        <f t="shared" si="64"/>
        <v>0.0640031508651007</v>
      </c>
    </row>
    <row r="921" spans="1:13" s="16" customFormat="1" ht="30.75" hidden="1">
      <c r="A921" s="39" t="s">
        <v>909</v>
      </c>
      <c r="B921" s="41" t="s">
        <v>531</v>
      </c>
      <c r="C921" s="42">
        <f t="shared" si="62"/>
        <v>2081613</v>
      </c>
      <c r="D921" s="42">
        <v>1166000</v>
      </c>
      <c r="E921" s="42">
        <v>44749</v>
      </c>
      <c r="F921" s="42">
        <v>0</v>
      </c>
      <c r="G921" s="42">
        <v>870864</v>
      </c>
      <c r="H921" s="42">
        <f t="shared" si="63"/>
        <v>91474.7</v>
      </c>
      <c r="I921" s="44">
        <v>0</v>
      </c>
      <c r="J921" s="44">
        <v>0</v>
      </c>
      <c r="K921" s="44">
        <v>0</v>
      </c>
      <c r="L921" s="44">
        <v>91474.7</v>
      </c>
      <c r="M921" s="43">
        <f t="shared" si="64"/>
        <v>0.04394414331578444</v>
      </c>
    </row>
    <row r="922" spans="1:13" s="16" customFormat="1" ht="13.5" hidden="1">
      <c r="A922" s="39" t="s">
        <v>1908</v>
      </c>
      <c r="B922" s="41" t="s">
        <v>532</v>
      </c>
      <c r="C922" s="42">
        <f t="shared" si="62"/>
        <v>245000</v>
      </c>
      <c r="D922" s="42">
        <v>120000</v>
      </c>
      <c r="E922" s="42">
        <v>125000</v>
      </c>
      <c r="F922" s="42">
        <v>0</v>
      </c>
      <c r="G922" s="42">
        <v>0</v>
      </c>
      <c r="H922" s="42">
        <f t="shared" si="63"/>
        <v>0</v>
      </c>
      <c r="I922" s="44">
        <v>0</v>
      </c>
      <c r="J922" s="44">
        <v>0</v>
      </c>
      <c r="K922" s="44">
        <v>0</v>
      </c>
      <c r="L922" s="44">
        <v>0</v>
      </c>
      <c r="M922" s="43">
        <f t="shared" si="64"/>
        <v>0</v>
      </c>
    </row>
    <row r="923" spans="1:13" s="16" customFormat="1" ht="21" hidden="1">
      <c r="A923" s="39" t="s">
        <v>1732</v>
      </c>
      <c r="B923" s="41" t="s">
        <v>533</v>
      </c>
      <c r="C923" s="42">
        <f t="shared" si="62"/>
        <v>125000</v>
      </c>
      <c r="D923" s="42">
        <v>0</v>
      </c>
      <c r="E923" s="42">
        <v>125000</v>
      </c>
      <c r="F923" s="42">
        <v>0</v>
      </c>
      <c r="G923" s="42">
        <v>0</v>
      </c>
      <c r="H923" s="42">
        <f t="shared" si="63"/>
        <v>0</v>
      </c>
      <c r="I923" s="44">
        <v>0</v>
      </c>
      <c r="J923" s="44">
        <v>0</v>
      </c>
      <c r="K923" s="44">
        <v>0</v>
      </c>
      <c r="L923" s="44">
        <v>0</v>
      </c>
      <c r="M923" s="43">
        <f t="shared" si="64"/>
        <v>0</v>
      </c>
    </row>
    <row r="924" spans="1:13" s="16" customFormat="1" ht="21" hidden="1">
      <c r="A924" s="39" t="s">
        <v>1462</v>
      </c>
      <c r="B924" s="41" t="s">
        <v>534</v>
      </c>
      <c r="C924" s="42">
        <f t="shared" si="62"/>
        <v>125000</v>
      </c>
      <c r="D924" s="42">
        <v>0</v>
      </c>
      <c r="E924" s="42">
        <v>125000</v>
      </c>
      <c r="F924" s="42">
        <v>0</v>
      </c>
      <c r="G924" s="42">
        <v>0</v>
      </c>
      <c r="H924" s="42">
        <f t="shared" si="63"/>
        <v>0</v>
      </c>
      <c r="I924" s="44">
        <v>0</v>
      </c>
      <c r="J924" s="44">
        <v>0</v>
      </c>
      <c r="K924" s="44">
        <v>0</v>
      </c>
      <c r="L924" s="44">
        <v>0</v>
      </c>
      <c r="M924" s="43">
        <f t="shared" si="64"/>
        <v>0</v>
      </c>
    </row>
    <row r="925" spans="1:13" s="16" customFormat="1" ht="13.5" hidden="1">
      <c r="A925" s="39" t="s">
        <v>881</v>
      </c>
      <c r="B925" s="41" t="s">
        <v>535</v>
      </c>
      <c r="C925" s="42">
        <f t="shared" si="62"/>
        <v>120000</v>
      </c>
      <c r="D925" s="42">
        <v>120000</v>
      </c>
      <c r="E925" s="42">
        <v>0</v>
      </c>
      <c r="F925" s="42">
        <v>0</v>
      </c>
      <c r="G925" s="42">
        <v>0</v>
      </c>
      <c r="H925" s="42">
        <f t="shared" si="63"/>
        <v>0</v>
      </c>
      <c r="I925" s="44">
        <v>0</v>
      </c>
      <c r="J925" s="44">
        <v>0</v>
      </c>
      <c r="K925" s="44">
        <v>0</v>
      </c>
      <c r="L925" s="44">
        <v>0</v>
      </c>
      <c r="M925" s="43">
        <f t="shared" si="64"/>
        <v>0</v>
      </c>
    </row>
    <row r="926" spans="1:13" s="16" customFormat="1" ht="13.5" hidden="1">
      <c r="A926" s="39" t="s">
        <v>1474</v>
      </c>
      <c r="B926" s="41" t="s">
        <v>536</v>
      </c>
      <c r="C926" s="42">
        <f t="shared" si="62"/>
        <v>0</v>
      </c>
      <c r="D926" s="42">
        <v>0</v>
      </c>
      <c r="E926" s="42">
        <v>0</v>
      </c>
      <c r="F926" s="42">
        <v>0</v>
      </c>
      <c r="G926" s="42">
        <v>0</v>
      </c>
      <c r="H926" s="42">
        <f t="shared" si="63"/>
        <v>0</v>
      </c>
      <c r="I926" s="44">
        <v>0</v>
      </c>
      <c r="J926" s="44">
        <v>0</v>
      </c>
      <c r="K926" s="44">
        <v>0</v>
      </c>
      <c r="L926" s="44">
        <v>0</v>
      </c>
      <c r="M926" s="43" t="e">
        <f t="shared" si="64"/>
        <v>#DIV/0!</v>
      </c>
    </row>
    <row r="927" spans="1:13" s="16" customFormat="1" ht="13.5" hidden="1">
      <c r="A927" s="39" t="s">
        <v>258</v>
      </c>
      <c r="B927" s="41" t="s">
        <v>537</v>
      </c>
      <c r="C927" s="42">
        <f t="shared" si="62"/>
        <v>0</v>
      </c>
      <c r="D927" s="42">
        <v>0</v>
      </c>
      <c r="E927" s="42">
        <v>0</v>
      </c>
      <c r="F927" s="42">
        <v>0</v>
      </c>
      <c r="G927" s="42">
        <v>0</v>
      </c>
      <c r="H927" s="42">
        <f t="shared" si="63"/>
        <v>0</v>
      </c>
      <c r="I927" s="44">
        <v>0</v>
      </c>
      <c r="J927" s="44">
        <v>0</v>
      </c>
      <c r="K927" s="44">
        <v>0</v>
      </c>
      <c r="L927" s="44">
        <v>0</v>
      </c>
      <c r="M927" s="43" t="e">
        <f t="shared" si="64"/>
        <v>#DIV/0!</v>
      </c>
    </row>
    <row r="928" spans="1:13" s="16" customFormat="1" ht="21" hidden="1">
      <c r="A928" s="39" t="s">
        <v>1629</v>
      </c>
      <c r="B928" s="41" t="s">
        <v>538</v>
      </c>
      <c r="C928" s="42">
        <f t="shared" si="62"/>
        <v>0</v>
      </c>
      <c r="D928" s="42">
        <v>0</v>
      </c>
      <c r="E928" s="42">
        <v>0</v>
      </c>
      <c r="F928" s="42">
        <v>0</v>
      </c>
      <c r="G928" s="42">
        <v>0</v>
      </c>
      <c r="H928" s="42">
        <f t="shared" si="63"/>
        <v>0</v>
      </c>
      <c r="I928" s="44">
        <v>0</v>
      </c>
      <c r="J928" s="44">
        <v>0</v>
      </c>
      <c r="K928" s="44">
        <v>0</v>
      </c>
      <c r="L928" s="44">
        <v>0</v>
      </c>
      <c r="M928" s="43" t="e">
        <f t="shared" si="64"/>
        <v>#DIV/0!</v>
      </c>
    </row>
    <row r="929" spans="1:13" s="16" customFormat="1" ht="21" hidden="1">
      <c r="A929" s="39" t="s">
        <v>1715</v>
      </c>
      <c r="B929" s="41" t="s">
        <v>539</v>
      </c>
      <c r="C929" s="42">
        <f t="shared" si="62"/>
        <v>34071232</v>
      </c>
      <c r="D929" s="42">
        <v>583000</v>
      </c>
      <c r="E929" s="42">
        <v>31595600</v>
      </c>
      <c r="F929" s="42">
        <v>1892632</v>
      </c>
      <c r="G929" s="42">
        <v>0</v>
      </c>
      <c r="H929" s="42">
        <f t="shared" si="63"/>
        <v>4758379.98</v>
      </c>
      <c r="I929" s="44">
        <v>0</v>
      </c>
      <c r="J929" s="44">
        <v>4103463.98</v>
      </c>
      <c r="K929" s="44">
        <v>654916</v>
      </c>
      <c r="L929" s="44">
        <v>0</v>
      </c>
      <c r="M929" s="43">
        <f t="shared" si="64"/>
        <v>0.1396597569468577</v>
      </c>
    </row>
    <row r="930" spans="1:13" s="16" customFormat="1" ht="13.5" hidden="1">
      <c r="A930" s="39" t="s">
        <v>1821</v>
      </c>
      <c r="B930" s="41" t="s">
        <v>540</v>
      </c>
      <c r="C930" s="42">
        <f t="shared" si="62"/>
        <v>31481232</v>
      </c>
      <c r="D930" s="42">
        <v>238000</v>
      </c>
      <c r="E930" s="42">
        <v>30100600</v>
      </c>
      <c r="F930" s="42">
        <v>1142632</v>
      </c>
      <c r="G930" s="42">
        <v>0</v>
      </c>
      <c r="H930" s="42">
        <f t="shared" si="63"/>
        <v>4674779.98</v>
      </c>
      <c r="I930" s="44">
        <v>0</v>
      </c>
      <c r="J930" s="44">
        <v>4103463.98</v>
      </c>
      <c r="K930" s="44">
        <v>571316</v>
      </c>
      <c r="L930" s="44">
        <v>0</v>
      </c>
      <c r="M930" s="43">
        <f t="shared" si="64"/>
        <v>0.14849418790217614</v>
      </c>
    </row>
    <row r="931" spans="1:13" s="16" customFormat="1" ht="30.75" hidden="1">
      <c r="A931" s="39" t="s">
        <v>1412</v>
      </c>
      <c r="B931" s="41" t="s">
        <v>541</v>
      </c>
      <c r="C931" s="42">
        <f t="shared" si="62"/>
        <v>31216232</v>
      </c>
      <c r="D931" s="42">
        <v>0</v>
      </c>
      <c r="E931" s="42">
        <v>30073600</v>
      </c>
      <c r="F931" s="42">
        <v>1142632</v>
      </c>
      <c r="G931" s="42">
        <v>0</v>
      </c>
      <c r="H931" s="42">
        <f t="shared" si="63"/>
        <v>4674779.98</v>
      </c>
      <c r="I931" s="44">
        <v>0</v>
      </c>
      <c r="J931" s="44">
        <v>4103463.98</v>
      </c>
      <c r="K931" s="44">
        <v>571316</v>
      </c>
      <c r="L931" s="44">
        <v>0</v>
      </c>
      <c r="M931" s="43">
        <f t="shared" si="64"/>
        <v>0.1497547807819983</v>
      </c>
    </row>
    <row r="932" spans="1:13" s="16" customFormat="1" ht="13.5" hidden="1">
      <c r="A932" s="39" t="s">
        <v>1094</v>
      </c>
      <c r="B932" s="41" t="s">
        <v>542</v>
      </c>
      <c r="C932" s="42">
        <f t="shared" si="62"/>
        <v>265000</v>
      </c>
      <c r="D932" s="42">
        <v>238000</v>
      </c>
      <c r="E932" s="42">
        <v>27000</v>
      </c>
      <c r="F932" s="42">
        <v>0</v>
      </c>
      <c r="G932" s="42">
        <v>0</v>
      </c>
      <c r="H932" s="42">
        <f t="shared" si="63"/>
        <v>0</v>
      </c>
      <c r="I932" s="44">
        <v>0</v>
      </c>
      <c r="J932" s="44">
        <v>0</v>
      </c>
      <c r="K932" s="44">
        <v>0</v>
      </c>
      <c r="L932" s="44">
        <v>0</v>
      </c>
      <c r="M932" s="43">
        <f t="shared" si="64"/>
        <v>0</v>
      </c>
    </row>
    <row r="933" spans="1:13" s="16" customFormat="1" ht="21" hidden="1">
      <c r="A933" s="39" t="s">
        <v>1913</v>
      </c>
      <c r="B933" s="41" t="s">
        <v>543</v>
      </c>
      <c r="C933" s="42">
        <f t="shared" si="62"/>
        <v>2590000</v>
      </c>
      <c r="D933" s="42">
        <v>345000</v>
      </c>
      <c r="E933" s="42">
        <v>1495000</v>
      </c>
      <c r="F933" s="42">
        <v>750000</v>
      </c>
      <c r="G933" s="42">
        <v>0</v>
      </c>
      <c r="H933" s="42">
        <f t="shared" si="63"/>
        <v>83600</v>
      </c>
      <c r="I933" s="44">
        <v>0</v>
      </c>
      <c r="J933" s="44">
        <v>0</v>
      </c>
      <c r="K933" s="44">
        <v>83600</v>
      </c>
      <c r="L933" s="44">
        <v>0</v>
      </c>
      <c r="M933" s="43">
        <f t="shared" si="64"/>
        <v>0.03227799227799228</v>
      </c>
    </row>
    <row r="934" spans="1:13" s="16" customFormat="1" ht="21" hidden="1">
      <c r="A934" s="39" t="s">
        <v>2068</v>
      </c>
      <c r="B934" s="41" t="s">
        <v>544</v>
      </c>
      <c r="C934" s="42">
        <f t="shared" si="62"/>
        <v>2590000</v>
      </c>
      <c r="D934" s="42">
        <v>345000</v>
      </c>
      <c r="E934" s="42">
        <v>1495000</v>
      </c>
      <c r="F934" s="42">
        <v>750000</v>
      </c>
      <c r="G934" s="42">
        <v>0</v>
      </c>
      <c r="H934" s="42">
        <f t="shared" si="63"/>
        <v>83600</v>
      </c>
      <c r="I934" s="44">
        <v>0</v>
      </c>
      <c r="J934" s="44">
        <v>0</v>
      </c>
      <c r="K934" s="44">
        <v>83600</v>
      </c>
      <c r="L934" s="44">
        <v>0</v>
      </c>
      <c r="M934" s="43">
        <f t="shared" si="64"/>
        <v>0.03227799227799228</v>
      </c>
    </row>
    <row r="935" spans="1:13" s="16" customFormat="1" ht="13.5" hidden="1">
      <c r="A935" s="39" t="s">
        <v>1853</v>
      </c>
      <c r="B935" s="41" t="s">
        <v>545</v>
      </c>
      <c r="C935" s="42">
        <f t="shared" si="62"/>
        <v>76855060.73</v>
      </c>
      <c r="D935" s="42">
        <v>38567477.2</v>
      </c>
      <c r="E935" s="42">
        <v>36883583.53</v>
      </c>
      <c r="F935" s="42">
        <v>1397000</v>
      </c>
      <c r="G935" s="42">
        <v>7000</v>
      </c>
      <c r="H935" s="42">
        <f t="shared" si="63"/>
        <v>8653837.52</v>
      </c>
      <c r="I935" s="44">
        <v>6542039.24</v>
      </c>
      <c r="J935" s="44">
        <v>2005842.28</v>
      </c>
      <c r="K935" s="44">
        <v>105956</v>
      </c>
      <c r="L935" s="44">
        <v>0</v>
      </c>
      <c r="M935" s="43">
        <f t="shared" si="64"/>
        <v>0.11259944937655895</v>
      </c>
    </row>
    <row r="936" spans="1:13" s="16" customFormat="1" ht="30.75" hidden="1">
      <c r="A936" s="39" t="s">
        <v>1857</v>
      </c>
      <c r="B936" s="41" t="s">
        <v>546</v>
      </c>
      <c r="C936" s="42">
        <f t="shared" si="62"/>
        <v>46384520.95</v>
      </c>
      <c r="D936" s="42">
        <v>9177050</v>
      </c>
      <c r="E936" s="42">
        <v>35918470.95</v>
      </c>
      <c r="F936" s="42">
        <v>1289000</v>
      </c>
      <c r="G936" s="42">
        <v>0</v>
      </c>
      <c r="H936" s="42">
        <f t="shared" si="63"/>
        <v>1477638.7</v>
      </c>
      <c r="I936" s="44">
        <v>0</v>
      </c>
      <c r="J936" s="44">
        <v>1477638.7</v>
      </c>
      <c r="K936" s="44">
        <v>0</v>
      </c>
      <c r="L936" s="44">
        <v>0</v>
      </c>
      <c r="M936" s="43">
        <f t="shared" si="64"/>
        <v>0.031856288902774574</v>
      </c>
    </row>
    <row r="937" spans="1:13" s="16" customFormat="1" ht="30.75" hidden="1">
      <c r="A937" s="39" t="s">
        <v>1933</v>
      </c>
      <c r="B937" s="41" t="s">
        <v>547</v>
      </c>
      <c r="C937" s="42">
        <f t="shared" si="62"/>
        <v>33421200</v>
      </c>
      <c r="D937" s="42">
        <v>5554000</v>
      </c>
      <c r="E937" s="42">
        <v>27867200</v>
      </c>
      <c r="F937" s="42">
        <v>0</v>
      </c>
      <c r="G937" s="42">
        <v>0</v>
      </c>
      <c r="H937" s="42">
        <f t="shared" si="63"/>
        <v>1447638.7</v>
      </c>
      <c r="I937" s="44">
        <v>0</v>
      </c>
      <c r="J937" s="44">
        <v>1447638.7</v>
      </c>
      <c r="K937" s="44">
        <v>0</v>
      </c>
      <c r="L937" s="44">
        <v>0</v>
      </c>
      <c r="M937" s="43">
        <f t="shared" si="64"/>
        <v>0.04331498270558807</v>
      </c>
    </row>
    <row r="938" spans="1:13" s="16" customFormat="1" ht="13.5" hidden="1">
      <c r="A938" s="39" t="s">
        <v>1374</v>
      </c>
      <c r="B938" s="41" t="s">
        <v>548</v>
      </c>
      <c r="C938" s="42">
        <f t="shared" si="62"/>
        <v>3086432</v>
      </c>
      <c r="D938" s="42">
        <v>2368400</v>
      </c>
      <c r="E938" s="42">
        <v>266032</v>
      </c>
      <c r="F938" s="42">
        <v>452000</v>
      </c>
      <c r="G938" s="42">
        <v>0</v>
      </c>
      <c r="H938" s="42">
        <f t="shared" si="63"/>
        <v>0</v>
      </c>
      <c r="I938" s="44">
        <v>0</v>
      </c>
      <c r="J938" s="44">
        <v>0</v>
      </c>
      <c r="K938" s="44">
        <v>0</v>
      </c>
      <c r="L938" s="44">
        <v>0</v>
      </c>
      <c r="M938" s="43">
        <f t="shared" si="64"/>
        <v>0</v>
      </c>
    </row>
    <row r="939" spans="1:13" s="16" customFormat="1" ht="30.75" hidden="1">
      <c r="A939" s="39" t="s">
        <v>1705</v>
      </c>
      <c r="B939" s="41" t="s">
        <v>549</v>
      </c>
      <c r="C939" s="42">
        <f t="shared" si="62"/>
        <v>9876888.95</v>
      </c>
      <c r="D939" s="42">
        <v>1254650</v>
      </c>
      <c r="E939" s="42">
        <v>7785238.95</v>
      </c>
      <c r="F939" s="42">
        <v>837000</v>
      </c>
      <c r="G939" s="42">
        <v>0</v>
      </c>
      <c r="H939" s="42">
        <f t="shared" si="63"/>
        <v>30000</v>
      </c>
      <c r="I939" s="44">
        <v>0</v>
      </c>
      <c r="J939" s="44">
        <v>30000</v>
      </c>
      <c r="K939" s="44">
        <v>0</v>
      </c>
      <c r="L939" s="44">
        <v>0</v>
      </c>
      <c r="M939" s="43">
        <f t="shared" si="64"/>
        <v>0.003037393672427592</v>
      </c>
    </row>
    <row r="940" spans="1:13" s="16" customFormat="1" ht="13.5" hidden="1">
      <c r="A940" s="39" t="s">
        <v>165</v>
      </c>
      <c r="B940" s="41" t="s">
        <v>550</v>
      </c>
      <c r="C940" s="42">
        <f t="shared" si="62"/>
        <v>765020</v>
      </c>
      <c r="D940" s="42">
        <v>59020</v>
      </c>
      <c r="E940" s="42">
        <v>600000</v>
      </c>
      <c r="F940" s="42">
        <v>106000</v>
      </c>
      <c r="G940" s="42">
        <v>0</v>
      </c>
      <c r="H940" s="42">
        <f t="shared" si="63"/>
        <v>505956</v>
      </c>
      <c r="I940" s="44">
        <v>0</v>
      </c>
      <c r="J940" s="44">
        <v>400000</v>
      </c>
      <c r="K940" s="44">
        <v>105956</v>
      </c>
      <c r="L940" s="44">
        <v>0</v>
      </c>
      <c r="M940" s="43">
        <f t="shared" si="64"/>
        <v>0.6613631016182584</v>
      </c>
    </row>
    <row r="941" spans="1:13" s="16" customFormat="1" ht="21" hidden="1">
      <c r="A941" s="39" t="s">
        <v>2010</v>
      </c>
      <c r="B941" s="41" t="s">
        <v>551</v>
      </c>
      <c r="C941" s="42">
        <f t="shared" si="62"/>
        <v>765020</v>
      </c>
      <c r="D941" s="42">
        <v>59020</v>
      </c>
      <c r="E941" s="42">
        <v>600000</v>
      </c>
      <c r="F941" s="42">
        <v>106000</v>
      </c>
      <c r="G941" s="42">
        <v>0</v>
      </c>
      <c r="H941" s="42">
        <f t="shared" si="63"/>
        <v>505956</v>
      </c>
      <c r="I941" s="44">
        <v>0</v>
      </c>
      <c r="J941" s="44">
        <v>400000</v>
      </c>
      <c r="K941" s="44">
        <v>105956</v>
      </c>
      <c r="L941" s="44">
        <v>0</v>
      </c>
      <c r="M941" s="43">
        <f t="shared" si="64"/>
        <v>0.6613631016182584</v>
      </c>
    </row>
    <row r="942" spans="1:13" s="16" customFormat="1" ht="13.5" hidden="1">
      <c r="A942" s="39" t="s">
        <v>1734</v>
      </c>
      <c r="B942" s="41" t="s">
        <v>552</v>
      </c>
      <c r="C942" s="42">
        <f t="shared" si="62"/>
        <v>29525519.779999997</v>
      </c>
      <c r="D942" s="42">
        <v>29181407.2</v>
      </c>
      <c r="E942" s="42">
        <v>335112.58</v>
      </c>
      <c r="F942" s="42">
        <v>2000</v>
      </c>
      <c r="G942" s="42">
        <v>7000</v>
      </c>
      <c r="H942" s="42">
        <f t="shared" si="63"/>
        <v>6640242.82</v>
      </c>
      <c r="I942" s="44">
        <v>6542039.24</v>
      </c>
      <c r="J942" s="44">
        <v>98203.58</v>
      </c>
      <c r="K942" s="44">
        <v>0</v>
      </c>
      <c r="L942" s="44">
        <v>0</v>
      </c>
      <c r="M942" s="43">
        <f t="shared" si="64"/>
        <v>0.22489842243176933</v>
      </c>
    </row>
    <row r="943" spans="1:13" s="16" customFormat="1" ht="13.5" hidden="1">
      <c r="A943" s="39" t="s">
        <v>1436</v>
      </c>
      <c r="B943" s="41" t="s">
        <v>553</v>
      </c>
      <c r="C943" s="42">
        <f t="shared" si="62"/>
        <v>28319700.05</v>
      </c>
      <c r="D943" s="42">
        <v>27991700.05</v>
      </c>
      <c r="E943" s="42">
        <v>328000</v>
      </c>
      <c r="F943" s="42">
        <v>0</v>
      </c>
      <c r="G943" s="42">
        <v>0</v>
      </c>
      <c r="H943" s="42">
        <f t="shared" si="63"/>
        <v>6551884</v>
      </c>
      <c r="I943" s="44">
        <v>6457643</v>
      </c>
      <c r="J943" s="44">
        <v>94241</v>
      </c>
      <c r="K943" s="44">
        <v>0</v>
      </c>
      <c r="L943" s="44">
        <v>0</v>
      </c>
      <c r="M943" s="43">
        <f t="shared" si="64"/>
        <v>0.23135428653666124</v>
      </c>
    </row>
    <row r="944" spans="1:13" s="16" customFormat="1" ht="13.5" hidden="1">
      <c r="A944" s="39" t="s">
        <v>1472</v>
      </c>
      <c r="B944" s="41" t="s">
        <v>554</v>
      </c>
      <c r="C944" s="42">
        <f t="shared" si="62"/>
        <v>73207.15</v>
      </c>
      <c r="D944" s="42">
        <v>64207.15</v>
      </c>
      <c r="E944" s="42">
        <v>4000</v>
      </c>
      <c r="F944" s="42">
        <v>0</v>
      </c>
      <c r="G944" s="42">
        <v>5000</v>
      </c>
      <c r="H944" s="42">
        <f t="shared" si="63"/>
        <v>10139.939999999999</v>
      </c>
      <c r="I944" s="44">
        <v>7289.94</v>
      </c>
      <c r="J944" s="44">
        <v>2850</v>
      </c>
      <c r="K944" s="44">
        <v>0</v>
      </c>
      <c r="L944" s="44">
        <v>0</v>
      </c>
      <c r="M944" s="43">
        <f t="shared" si="64"/>
        <v>0.13851024114447838</v>
      </c>
    </row>
    <row r="945" spans="1:13" s="16" customFormat="1" ht="13.5" hidden="1">
      <c r="A945" s="39" t="s">
        <v>1989</v>
      </c>
      <c r="B945" s="41" t="s">
        <v>555</v>
      </c>
      <c r="C945" s="42">
        <f t="shared" si="62"/>
        <v>1132612.58</v>
      </c>
      <c r="D945" s="42">
        <v>1125500</v>
      </c>
      <c r="E945" s="42">
        <v>3112.58</v>
      </c>
      <c r="F945" s="42">
        <v>2000</v>
      </c>
      <c r="G945" s="42">
        <v>2000</v>
      </c>
      <c r="H945" s="42">
        <f t="shared" si="63"/>
        <v>78218.88</v>
      </c>
      <c r="I945" s="44">
        <v>77106.3</v>
      </c>
      <c r="J945" s="44">
        <v>1112.58</v>
      </c>
      <c r="K945" s="44">
        <v>0</v>
      </c>
      <c r="L945" s="44">
        <v>0</v>
      </c>
      <c r="M945" s="43">
        <f t="shared" si="64"/>
        <v>0.06906057850778949</v>
      </c>
    </row>
    <row r="946" spans="1:13" s="16" customFormat="1" ht="21" hidden="1">
      <c r="A946" s="39" t="s">
        <v>1414</v>
      </c>
      <c r="B946" s="41" t="s">
        <v>556</v>
      </c>
      <c r="C946" s="42">
        <f t="shared" si="62"/>
        <v>150000</v>
      </c>
      <c r="D946" s="42">
        <v>150000</v>
      </c>
      <c r="E946" s="42">
        <v>0</v>
      </c>
      <c r="F946" s="42">
        <v>0</v>
      </c>
      <c r="G946" s="42">
        <v>0</v>
      </c>
      <c r="H946" s="42">
        <f t="shared" si="63"/>
        <v>0</v>
      </c>
      <c r="I946" s="44">
        <v>0</v>
      </c>
      <c r="J946" s="44">
        <v>0</v>
      </c>
      <c r="K946" s="44">
        <v>0</v>
      </c>
      <c r="L946" s="44">
        <v>0</v>
      </c>
      <c r="M946" s="43">
        <f t="shared" si="64"/>
        <v>0</v>
      </c>
    </row>
    <row r="947" spans="1:13" s="16" customFormat="1" ht="13.5" hidden="1">
      <c r="A947" s="39" t="s">
        <v>1073</v>
      </c>
      <c r="B947" s="41" t="s">
        <v>557</v>
      </c>
      <c r="C947" s="42">
        <f t="shared" si="62"/>
        <v>150000</v>
      </c>
      <c r="D947" s="42">
        <v>150000</v>
      </c>
      <c r="E947" s="42">
        <v>0</v>
      </c>
      <c r="F947" s="42">
        <v>0</v>
      </c>
      <c r="G947" s="42">
        <v>0</v>
      </c>
      <c r="H947" s="42">
        <f t="shared" si="63"/>
        <v>0</v>
      </c>
      <c r="I947" s="44">
        <v>0</v>
      </c>
      <c r="J947" s="44">
        <v>0</v>
      </c>
      <c r="K947" s="44">
        <v>0</v>
      </c>
      <c r="L947" s="44">
        <v>0</v>
      </c>
      <c r="M947" s="43">
        <f t="shared" si="64"/>
        <v>0</v>
      </c>
    </row>
    <row r="948" spans="1:13" s="16" customFormat="1" ht="13.5" hidden="1">
      <c r="A948" s="39" t="s">
        <v>1597</v>
      </c>
      <c r="B948" s="41" t="s">
        <v>558</v>
      </c>
      <c r="C948" s="42">
        <f t="shared" si="62"/>
        <v>30000</v>
      </c>
      <c r="D948" s="42">
        <v>0</v>
      </c>
      <c r="E948" s="42">
        <v>30000</v>
      </c>
      <c r="F948" s="42">
        <v>0</v>
      </c>
      <c r="G948" s="42">
        <v>0</v>
      </c>
      <c r="H948" s="42">
        <f t="shared" si="63"/>
        <v>30000</v>
      </c>
      <c r="I948" s="44">
        <v>0</v>
      </c>
      <c r="J948" s="44">
        <v>30000</v>
      </c>
      <c r="K948" s="44">
        <v>0</v>
      </c>
      <c r="L948" s="44">
        <v>0</v>
      </c>
      <c r="M948" s="43">
        <f t="shared" si="64"/>
        <v>1</v>
      </c>
    </row>
    <row r="949" spans="1:13" s="38" customFormat="1" ht="13.5">
      <c r="A949" s="40" t="s">
        <v>1490</v>
      </c>
      <c r="B949" s="34" t="s">
        <v>559</v>
      </c>
      <c r="C949" s="35">
        <f aca="true" t="shared" si="65" ref="C949:H949">C950+C977+C1006</f>
        <v>10358700</v>
      </c>
      <c r="D949" s="35">
        <f t="shared" si="65"/>
        <v>3953735753.8199997</v>
      </c>
      <c r="E949" s="35">
        <f t="shared" si="65"/>
        <v>118478954.44</v>
      </c>
      <c r="F949" s="35">
        <f t="shared" si="65"/>
        <v>1734608338.2</v>
      </c>
      <c r="G949" s="35">
        <f t="shared" si="65"/>
        <v>386167098.69</v>
      </c>
      <c r="H949" s="35">
        <f t="shared" si="65"/>
        <v>2044921.25</v>
      </c>
      <c r="I949" s="37">
        <v>612925917.81</v>
      </c>
      <c r="J949" s="37">
        <v>2915690.46</v>
      </c>
      <c r="K949" s="37">
        <v>43006818.14</v>
      </c>
      <c r="L949" s="37">
        <v>21483501.73</v>
      </c>
      <c r="M949" s="36">
        <f t="shared" si="64"/>
        <v>0.1974109926921332</v>
      </c>
    </row>
    <row r="950" spans="1:13" s="16" customFormat="1" ht="13.5">
      <c r="A950" s="39" t="s">
        <v>1611</v>
      </c>
      <c r="B950" s="41" t="s">
        <v>560</v>
      </c>
      <c r="C950" s="42">
        <v>6183700</v>
      </c>
      <c r="D950" s="42">
        <v>2699046829.77</v>
      </c>
      <c r="E950" s="42">
        <v>31598508.93</v>
      </c>
      <c r="F950" s="42">
        <v>1378693401.78</v>
      </c>
      <c r="G950" s="42">
        <v>214149728.59</v>
      </c>
      <c r="H950" s="42">
        <v>37630.66</v>
      </c>
      <c r="I950" s="44">
        <v>498146564.35</v>
      </c>
      <c r="J950" s="44">
        <v>306408.79</v>
      </c>
      <c r="K950" s="44">
        <v>8790583.22</v>
      </c>
      <c r="L950" s="44">
        <v>847397.99</v>
      </c>
      <c r="M950" s="43">
        <f t="shared" si="64"/>
        <v>0.006085460161392047</v>
      </c>
    </row>
    <row r="951" spans="1:13" s="16" customFormat="1" ht="21" hidden="1">
      <c r="A951" s="39" t="s">
        <v>42</v>
      </c>
      <c r="B951" s="41" t="s">
        <v>561</v>
      </c>
      <c r="C951" s="42">
        <f t="shared" si="62"/>
        <v>155344548.64999998</v>
      </c>
      <c r="D951" s="42">
        <v>76338344.48</v>
      </c>
      <c r="E951" s="42">
        <v>8364092.85</v>
      </c>
      <c r="F951" s="42">
        <v>54046791.37</v>
      </c>
      <c r="G951" s="42">
        <v>16595319.95</v>
      </c>
      <c r="H951" s="42">
        <f t="shared" si="63"/>
        <v>9209967.299999999</v>
      </c>
      <c r="I951" s="44">
        <v>3936618.26</v>
      </c>
      <c r="J951" s="44">
        <v>306408.79</v>
      </c>
      <c r="K951" s="44">
        <v>4392349.76</v>
      </c>
      <c r="L951" s="44">
        <v>574590.49</v>
      </c>
      <c r="M951" s="43">
        <f t="shared" si="64"/>
        <v>0.059287354336138146</v>
      </c>
    </row>
    <row r="952" spans="1:13" s="16" customFormat="1" ht="21" hidden="1">
      <c r="A952" s="39" t="s">
        <v>2034</v>
      </c>
      <c r="B952" s="41" t="s">
        <v>562</v>
      </c>
      <c r="C952" s="42">
        <f t="shared" si="62"/>
        <v>155344548.64999998</v>
      </c>
      <c r="D952" s="42">
        <v>76338344.48</v>
      </c>
      <c r="E952" s="42">
        <v>8364092.85</v>
      </c>
      <c r="F952" s="42">
        <v>54046791.37</v>
      </c>
      <c r="G952" s="42">
        <v>16595319.95</v>
      </c>
      <c r="H952" s="42">
        <f t="shared" si="63"/>
        <v>9209967.299999999</v>
      </c>
      <c r="I952" s="44">
        <v>3936618.26</v>
      </c>
      <c r="J952" s="44">
        <v>306408.79</v>
      </c>
      <c r="K952" s="44">
        <v>4392349.76</v>
      </c>
      <c r="L952" s="44">
        <v>574590.49</v>
      </c>
      <c r="M952" s="43">
        <f t="shared" si="64"/>
        <v>0.059287354336138146</v>
      </c>
    </row>
    <row r="953" spans="1:13" s="16" customFormat="1" ht="13.5" hidden="1">
      <c r="A953" s="39" t="s">
        <v>1863</v>
      </c>
      <c r="B953" s="41" t="s">
        <v>563</v>
      </c>
      <c r="C953" s="42">
        <f t="shared" si="62"/>
        <v>520440.29</v>
      </c>
      <c r="D953" s="42">
        <v>0</v>
      </c>
      <c r="E953" s="42">
        <v>520440.29</v>
      </c>
      <c r="F953" s="42">
        <v>0</v>
      </c>
      <c r="G953" s="42">
        <v>0</v>
      </c>
      <c r="H953" s="42">
        <f t="shared" si="63"/>
        <v>0</v>
      </c>
      <c r="I953" s="44">
        <v>0</v>
      </c>
      <c r="J953" s="44">
        <v>0</v>
      </c>
      <c r="K953" s="44">
        <v>0</v>
      </c>
      <c r="L953" s="44">
        <v>0</v>
      </c>
      <c r="M953" s="43">
        <f t="shared" si="64"/>
        <v>0</v>
      </c>
    </row>
    <row r="954" spans="1:13" s="16" customFormat="1" ht="21" hidden="1">
      <c r="A954" s="39" t="s">
        <v>946</v>
      </c>
      <c r="B954" s="41" t="s">
        <v>564</v>
      </c>
      <c r="C954" s="42">
        <f t="shared" si="62"/>
        <v>24408108.340000004</v>
      </c>
      <c r="D954" s="42">
        <v>17038459.42</v>
      </c>
      <c r="E954" s="42">
        <v>1074778.92</v>
      </c>
      <c r="F954" s="42">
        <v>5782870</v>
      </c>
      <c r="G954" s="42">
        <v>512000</v>
      </c>
      <c r="H954" s="42">
        <f t="shared" si="63"/>
        <v>757580.95</v>
      </c>
      <c r="I954" s="44">
        <v>90350</v>
      </c>
      <c r="J954" s="44">
        <v>306408.79</v>
      </c>
      <c r="K954" s="44">
        <v>360822.16</v>
      </c>
      <c r="L954" s="44">
        <v>0</v>
      </c>
      <c r="M954" s="43">
        <f t="shared" si="64"/>
        <v>0.031038085354549022</v>
      </c>
    </row>
    <row r="955" spans="1:13" s="16" customFormat="1" ht="21" hidden="1">
      <c r="A955" s="39" t="s">
        <v>1748</v>
      </c>
      <c r="B955" s="41" t="s">
        <v>565</v>
      </c>
      <c r="C955" s="42">
        <f t="shared" si="62"/>
        <v>130416000.02</v>
      </c>
      <c r="D955" s="42">
        <v>59299885.06</v>
      </c>
      <c r="E955" s="42">
        <v>6768873.64</v>
      </c>
      <c r="F955" s="42">
        <v>48263921.37</v>
      </c>
      <c r="G955" s="42">
        <v>16083319.95</v>
      </c>
      <c r="H955" s="42">
        <f t="shared" si="63"/>
        <v>8452386.35</v>
      </c>
      <c r="I955" s="44">
        <v>3846268.26</v>
      </c>
      <c r="J955" s="44">
        <v>0</v>
      </c>
      <c r="K955" s="44">
        <v>4031527.6</v>
      </c>
      <c r="L955" s="44">
        <v>574590.49</v>
      </c>
      <c r="M955" s="43">
        <f t="shared" si="64"/>
        <v>0.06481096145184471</v>
      </c>
    </row>
    <row r="956" spans="1:13" s="16" customFormat="1" ht="21" hidden="1">
      <c r="A956" s="39" t="s">
        <v>1602</v>
      </c>
      <c r="B956" s="41" t="s">
        <v>566</v>
      </c>
      <c r="C956" s="42">
        <f t="shared" si="62"/>
        <v>4051032946.5899997</v>
      </c>
      <c r="D956" s="42">
        <v>2531868577.98</v>
      </c>
      <c r="E956" s="42">
        <v>23232595</v>
      </c>
      <c r="F956" s="42">
        <v>1298450209.97</v>
      </c>
      <c r="G956" s="42">
        <v>197481563.64</v>
      </c>
      <c r="H956" s="42">
        <f t="shared" si="63"/>
        <v>465509368.2</v>
      </c>
      <c r="I956" s="44">
        <v>461811279.44</v>
      </c>
      <c r="J956" s="44">
        <v>0</v>
      </c>
      <c r="K956" s="44">
        <v>3498088.76</v>
      </c>
      <c r="L956" s="44">
        <v>200000</v>
      </c>
      <c r="M956" s="43">
        <f t="shared" si="64"/>
        <v>0.1149112767872815</v>
      </c>
    </row>
    <row r="957" spans="1:13" s="16" customFormat="1" ht="13.5" hidden="1">
      <c r="A957" s="39" t="s">
        <v>1729</v>
      </c>
      <c r="B957" s="41" t="s">
        <v>567</v>
      </c>
      <c r="C957" s="42">
        <f t="shared" si="62"/>
        <v>4051032946.5899997</v>
      </c>
      <c r="D957" s="42">
        <v>2531868577.98</v>
      </c>
      <c r="E957" s="42">
        <v>23232595</v>
      </c>
      <c r="F957" s="42">
        <v>1298450209.97</v>
      </c>
      <c r="G957" s="42">
        <v>197481563.64</v>
      </c>
      <c r="H957" s="42">
        <f t="shared" si="63"/>
        <v>465509368.2</v>
      </c>
      <c r="I957" s="44">
        <v>461811279.44</v>
      </c>
      <c r="J957" s="44">
        <v>0</v>
      </c>
      <c r="K957" s="44">
        <v>3498088.76</v>
      </c>
      <c r="L957" s="44">
        <v>200000</v>
      </c>
      <c r="M957" s="43">
        <f t="shared" si="64"/>
        <v>0.1149112767872815</v>
      </c>
    </row>
    <row r="958" spans="1:13" s="16" customFormat="1" ht="21" hidden="1">
      <c r="A958" s="39" t="s">
        <v>109</v>
      </c>
      <c r="B958" s="41" t="s">
        <v>568</v>
      </c>
      <c r="C958" s="42">
        <f t="shared" si="62"/>
        <v>940794517.2</v>
      </c>
      <c r="D958" s="42">
        <v>284129118.67</v>
      </c>
      <c r="E958" s="42">
        <v>8209800</v>
      </c>
      <c r="F958" s="42">
        <v>617899978.53</v>
      </c>
      <c r="G958" s="42">
        <v>30555620</v>
      </c>
      <c r="H958" s="42">
        <f t="shared" si="63"/>
        <v>28072555.23</v>
      </c>
      <c r="I958" s="44">
        <v>25970937.52</v>
      </c>
      <c r="J958" s="44">
        <v>0</v>
      </c>
      <c r="K958" s="44">
        <v>2101617.71</v>
      </c>
      <c r="L958" s="44">
        <v>0</v>
      </c>
      <c r="M958" s="43">
        <f t="shared" si="64"/>
        <v>0.029839199439161017</v>
      </c>
    </row>
    <row r="959" spans="1:13" s="16" customFormat="1" ht="21" hidden="1">
      <c r="A959" s="39" t="s">
        <v>250</v>
      </c>
      <c r="B959" s="41" t="s">
        <v>569</v>
      </c>
      <c r="C959" s="42">
        <f t="shared" si="62"/>
        <v>3110238429.39</v>
      </c>
      <c r="D959" s="42">
        <v>2247739459.31</v>
      </c>
      <c r="E959" s="42">
        <v>15022795</v>
      </c>
      <c r="F959" s="42">
        <v>680550231.44</v>
      </c>
      <c r="G959" s="42">
        <v>166925943.64</v>
      </c>
      <c r="H959" s="42">
        <f t="shared" si="63"/>
        <v>437436812.97</v>
      </c>
      <c r="I959" s="44">
        <v>435840341.92</v>
      </c>
      <c r="J959" s="44">
        <v>0</v>
      </c>
      <c r="K959" s="44">
        <v>1396471.05</v>
      </c>
      <c r="L959" s="44">
        <v>200000</v>
      </c>
      <c r="M959" s="43">
        <f t="shared" si="64"/>
        <v>0.1406441412454006</v>
      </c>
    </row>
    <row r="960" spans="1:13" s="16" customFormat="1" ht="13.5" hidden="1">
      <c r="A960" s="39" t="s">
        <v>1474</v>
      </c>
      <c r="B960" s="41" t="s">
        <v>570</v>
      </c>
      <c r="C960" s="42">
        <f t="shared" si="62"/>
        <v>0</v>
      </c>
      <c r="D960" s="42">
        <v>0</v>
      </c>
      <c r="E960" s="42">
        <v>0</v>
      </c>
      <c r="F960" s="42">
        <v>0</v>
      </c>
      <c r="G960" s="42">
        <v>0</v>
      </c>
      <c r="H960" s="42">
        <f t="shared" si="63"/>
        <v>0</v>
      </c>
      <c r="I960" s="44">
        <v>0</v>
      </c>
      <c r="J960" s="44">
        <v>0</v>
      </c>
      <c r="K960" s="44">
        <v>0</v>
      </c>
      <c r="L960" s="44">
        <v>0</v>
      </c>
      <c r="M960" s="43" t="e">
        <f t="shared" si="64"/>
        <v>#DIV/0!</v>
      </c>
    </row>
    <row r="961" spans="1:13" s="16" customFormat="1" ht="13.5" hidden="1">
      <c r="A961" s="39" t="s">
        <v>258</v>
      </c>
      <c r="B961" s="41" t="s">
        <v>571</v>
      </c>
      <c r="C961" s="42">
        <f t="shared" si="62"/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f t="shared" si="63"/>
        <v>0</v>
      </c>
      <c r="I961" s="44">
        <v>0</v>
      </c>
      <c r="J961" s="44">
        <v>0</v>
      </c>
      <c r="K961" s="44">
        <v>0</v>
      </c>
      <c r="L961" s="44">
        <v>0</v>
      </c>
      <c r="M961" s="43" t="e">
        <f t="shared" si="64"/>
        <v>#DIV/0!</v>
      </c>
    </row>
    <row r="962" spans="1:13" s="16" customFormat="1" ht="21" hidden="1">
      <c r="A962" s="39" t="s">
        <v>1629</v>
      </c>
      <c r="B962" s="41" t="s">
        <v>572</v>
      </c>
      <c r="C962" s="42">
        <f t="shared" si="62"/>
        <v>0</v>
      </c>
      <c r="D962" s="42">
        <v>0</v>
      </c>
      <c r="E962" s="42">
        <v>0</v>
      </c>
      <c r="F962" s="42">
        <v>0</v>
      </c>
      <c r="G962" s="42">
        <v>0</v>
      </c>
      <c r="H962" s="42">
        <f t="shared" si="63"/>
        <v>0</v>
      </c>
      <c r="I962" s="44">
        <v>0</v>
      </c>
      <c r="J962" s="44">
        <v>0</v>
      </c>
      <c r="K962" s="44">
        <v>0</v>
      </c>
      <c r="L962" s="44">
        <v>0</v>
      </c>
      <c r="M962" s="43" t="e">
        <f t="shared" si="64"/>
        <v>#DIV/0!</v>
      </c>
    </row>
    <row r="963" spans="1:13" s="16" customFormat="1" ht="21" hidden="1">
      <c r="A963" s="39" t="s">
        <v>1528</v>
      </c>
      <c r="B963" s="41" t="s">
        <v>573</v>
      </c>
      <c r="C963" s="42">
        <f t="shared" si="62"/>
        <v>0</v>
      </c>
      <c r="D963" s="42">
        <v>0</v>
      </c>
      <c r="E963" s="42">
        <v>0</v>
      </c>
      <c r="F963" s="42">
        <v>0</v>
      </c>
      <c r="G963" s="42">
        <v>0</v>
      </c>
      <c r="H963" s="42">
        <f t="shared" si="63"/>
        <v>0</v>
      </c>
      <c r="I963" s="44">
        <v>0</v>
      </c>
      <c r="J963" s="44">
        <v>0</v>
      </c>
      <c r="K963" s="44">
        <v>0</v>
      </c>
      <c r="L963" s="44">
        <v>0</v>
      </c>
      <c r="M963" s="43" t="e">
        <f t="shared" si="64"/>
        <v>#DIV/0!</v>
      </c>
    </row>
    <row r="964" spans="1:13" s="16" customFormat="1" ht="21" hidden="1">
      <c r="A964" s="39" t="s">
        <v>1715</v>
      </c>
      <c r="B964" s="41" t="s">
        <v>574</v>
      </c>
      <c r="C964" s="42">
        <f t="shared" si="62"/>
        <v>3589574.34</v>
      </c>
      <c r="D964" s="42">
        <v>0</v>
      </c>
      <c r="E964" s="42">
        <v>0</v>
      </c>
      <c r="F964" s="42">
        <v>3589574.34</v>
      </c>
      <c r="G964" s="42">
        <v>0</v>
      </c>
      <c r="H964" s="42">
        <f t="shared" si="63"/>
        <v>173161.63</v>
      </c>
      <c r="I964" s="44">
        <v>0</v>
      </c>
      <c r="J964" s="44">
        <v>0</v>
      </c>
      <c r="K964" s="44">
        <v>173161.63</v>
      </c>
      <c r="L964" s="44">
        <v>0</v>
      </c>
      <c r="M964" s="43">
        <f t="shared" si="64"/>
        <v>0.04824015707667445</v>
      </c>
    </row>
    <row r="965" spans="1:13" s="16" customFormat="1" ht="21" hidden="1">
      <c r="A965" s="39" t="s">
        <v>1913</v>
      </c>
      <c r="B965" s="41" t="s">
        <v>575</v>
      </c>
      <c r="C965" s="42">
        <f t="shared" si="62"/>
        <v>3589574.34</v>
      </c>
      <c r="D965" s="42">
        <v>0</v>
      </c>
      <c r="E965" s="42">
        <v>0</v>
      </c>
      <c r="F965" s="42">
        <v>3589574.34</v>
      </c>
      <c r="G965" s="42">
        <v>0</v>
      </c>
      <c r="H965" s="42">
        <f t="shared" si="63"/>
        <v>173161.63</v>
      </c>
      <c r="I965" s="44">
        <v>0</v>
      </c>
      <c r="J965" s="44">
        <v>0</v>
      </c>
      <c r="K965" s="44">
        <v>173161.63</v>
      </c>
      <c r="L965" s="44">
        <v>0</v>
      </c>
      <c r="M965" s="43">
        <f t="shared" si="64"/>
        <v>0.04824015707667445</v>
      </c>
    </row>
    <row r="966" spans="1:13" s="16" customFormat="1" ht="30.75" hidden="1">
      <c r="A966" s="39" t="s">
        <v>1933</v>
      </c>
      <c r="B966" s="41" t="s">
        <v>576</v>
      </c>
      <c r="C966" s="42">
        <f t="shared" si="62"/>
        <v>3123074.34</v>
      </c>
      <c r="D966" s="42">
        <v>0</v>
      </c>
      <c r="E966" s="42">
        <v>0</v>
      </c>
      <c r="F966" s="42">
        <v>3123074.34</v>
      </c>
      <c r="G966" s="42">
        <v>0</v>
      </c>
      <c r="H966" s="42">
        <f t="shared" si="63"/>
        <v>173161.63</v>
      </c>
      <c r="I966" s="44">
        <v>0</v>
      </c>
      <c r="J966" s="44">
        <v>0</v>
      </c>
      <c r="K966" s="44">
        <v>173161.63</v>
      </c>
      <c r="L966" s="44">
        <v>0</v>
      </c>
      <c r="M966" s="43">
        <f t="shared" si="64"/>
        <v>0.05544588797716548</v>
      </c>
    </row>
    <row r="967" spans="1:13" s="16" customFormat="1" ht="21" hidden="1">
      <c r="A967" s="39" t="s">
        <v>2068</v>
      </c>
      <c r="B967" s="41" t="s">
        <v>577</v>
      </c>
      <c r="C967" s="42">
        <f t="shared" si="62"/>
        <v>466500</v>
      </c>
      <c r="D967" s="42">
        <v>0</v>
      </c>
      <c r="E967" s="42">
        <v>0</v>
      </c>
      <c r="F967" s="42">
        <v>466500</v>
      </c>
      <c r="G967" s="42">
        <v>0</v>
      </c>
      <c r="H967" s="42">
        <f t="shared" si="63"/>
        <v>0</v>
      </c>
      <c r="I967" s="44">
        <v>0</v>
      </c>
      <c r="J967" s="44">
        <v>0</v>
      </c>
      <c r="K967" s="44">
        <v>0</v>
      </c>
      <c r="L967" s="44">
        <v>0</v>
      </c>
      <c r="M967" s="43">
        <f t="shared" si="64"/>
        <v>0</v>
      </c>
    </row>
    <row r="968" spans="1:13" s="16" customFormat="1" ht="13.5" hidden="1">
      <c r="A968" s="39" t="s">
        <v>1853</v>
      </c>
      <c r="B968" s="41" t="s">
        <v>578</v>
      </c>
      <c r="C968" s="42">
        <f aca="true" t="shared" si="66" ref="C968:C1031">SUM(D968:G968)</f>
        <v>113521399.49000001</v>
      </c>
      <c r="D968" s="42">
        <v>90839907.31</v>
      </c>
      <c r="E968" s="42">
        <v>1821.08</v>
      </c>
      <c r="F968" s="42">
        <v>22606826.1</v>
      </c>
      <c r="G968" s="42">
        <v>72845</v>
      </c>
      <c r="H968" s="42">
        <f aca="true" t="shared" si="67" ref="H968:H1031">SUM(I968:L968)</f>
        <v>33198457.22</v>
      </c>
      <c r="I968" s="44">
        <v>32398666.65</v>
      </c>
      <c r="J968" s="44">
        <v>0</v>
      </c>
      <c r="K968" s="44">
        <v>726983.07</v>
      </c>
      <c r="L968" s="44">
        <v>72807.5</v>
      </c>
      <c r="M968" s="43">
        <f aca="true" t="shared" si="68" ref="M968:M1031">H968/C968</f>
        <v>0.2924422828572019</v>
      </c>
    </row>
    <row r="969" spans="1:13" s="16" customFormat="1" ht="30.75" hidden="1">
      <c r="A969" s="39" t="s">
        <v>1857</v>
      </c>
      <c r="B969" s="41" t="s">
        <v>579</v>
      </c>
      <c r="C969" s="42">
        <f t="shared" si="66"/>
        <v>33609671.21</v>
      </c>
      <c r="D969" s="42">
        <v>26606671.21</v>
      </c>
      <c r="E969" s="42">
        <v>0</v>
      </c>
      <c r="F969" s="42">
        <v>7003000</v>
      </c>
      <c r="G969" s="42">
        <v>0</v>
      </c>
      <c r="H969" s="42">
        <f t="shared" si="67"/>
        <v>1624756.65</v>
      </c>
      <c r="I969" s="44">
        <v>941866.65</v>
      </c>
      <c r="J969" s="44">
        <v>0</v>
      </c>
      <c r="K969" s="44">
        <v>682890</v>
      </c>
      <c r="L969" s="44">
        <v>0</v>
      </c>
      <c r="M969" s="43">
        <f t="shared" si="68"/>
        <v>0.04834193824295968</v>
      </c>
    </row>
    <row r="970" spans="1:13" s="16" customFormat="1" ht="30.75" hidden="1">
      <c r="A970" s="39" t="s">
        <v>1933</v>
      </c>
      <c r="B970" s="41" t="s">
        <v>580</v>
      </c>
      <c r="C970" s="42">
        <f t="shared" si="66"/>
        <v>16009000</v>
      </c>
      <c r="D970" s="42">
        <v>15949000</v>
      </c>
      <c r="E970" s="42">
        <v>0</v>
      </c>
      <c r="F970" s="42">
        <v>60000</v>
      </c>
      <c r="G970" s="42">
        <v>0</v>
      </c>
      <c r="H970" s="42">
        <f t="shared" si="67"/>
        <v>0</v>
      </c>
      <c r="I970" s="44">
        <v>0</v>
      </c>
      <c r="J970" s="44">
        <v>0</v>
      </c>
      <c r="K970" s="44">
        <v>0</v>
      </c>
      <c r="L970" s="44">
        <v>0</v>
      </c>
      <c r="M970" s="43">
        <f t="shared" si="68"/>
        <v>0</v>
      </c>
    </row>
    <row r="971" spans="1:13" s="16" customFormat="1" ht="30.75" hidden="1">
      <c r="A971" s="39" t="s">
        <v>1705</v>
      </c>
      <c r="B971" s="41" t="s">
        <v>581</v>
      </c>
      <c r="C971" s="42">
        <f t="shared" si="66"/>
        <v>17600671.21</v>
      </c>
      <c r="D971" s="42">
        <v>10657671.21</v>
      </c>
      <c r="E971" s="42">
        <v>0</v>
      </c>
      <c r="F971" s="42">
        <v>6943000</v>
      </c>
      <c r="G971" s="42">
        <v>0</v>
      </c>
      <c r="H971" s="42">
        <f t="shared" si="67"/>
        <v>1624756.65</v>
      </c>
      <c r="I971" s="44">
        <v>941866.65</v>
      </c>
      <c r="J971" s="44">
        <v>0</v>
      </c>
      <c r="K971" s="44">
        <v>682890</v>
      </c>
      <c r="L971" s="44">
        <v>0</v>
      </c>
      <c r="M971" s="43">
        <f t="shared" si="68"/>
        <v>0.09231219824598949</v>
      </c>
    </row>
    <row r="972" spans="1:13" s="16" customFormat="1" ht="13.5" hidden="1">
      <c r="A972" s="39" t="s">
        <v>165</v>
      </c>
      <c r="B972" s="41" t="s">
        <v>582</v>
      </c>
      <c r="C972" s="42">
        <f t="shared" si="66"/>
        <v>1821.08</v>
      </c>
      <c r="D972" s="42">
        <v>0</v>
      </c>
      <c r="E972" s="42">
        <v>1821.08</v>
      </c>
      <c r="F972" s="42">
        <v>0</v>
      </c>
      <c r="G972" s="42">
        <v>0</v>
      </c>
      <c r="H972" s="42">
        <f t="shared" si="67"/>
        <v>0</v>
      </c>
      <c r="I972" s="44">
        <v>0</v>
      </c>
      <c r="J972" s="44">
        <v>0</v>
      </c>
      <c r="K972" s="44">
        <v>0</v>
      </c>
      <c r="L972" s="44">
        <v>0</v>
      </c>
      <c r="M972" s="43">
        <f t="shared" si="68"/>
        <v>0</v>
      </c>
    </row>
    <row r="973" spans="1:13" s="16" customFormat="1" ht="21" hidden="1">
      <c r="A973" s="39" t="s">
        <v>2010</v>
      </c>
      <c r="B973" s="41" t="s">
        <v>583</v>
      </c>
      <c r="C973" s="42">
        <f t="shared" si="66"/>
        <v>1821.08</v>
      </c>
      <c r="D973" s="42">
        <v>0</v>
      </c>
      <c r="E973" s="42">
        <v>1821.08</v>
      </c>
      <c r="F973" s="42">
        <v>0</v>
      </c>
      <c r="G973" s="42">
        <v>0</v>
      </c>
      <c r="H973" s="42">
        <f t="shared" si="67"/>
        <v>0</v>
      </c>
      <c r="I973" s="44">
        <v>0</v>
      </c>
      <c r="J973" s="44">
        <v>0</v>
      </c>
      <c r="K973" s="44">
        <v>0</v>
      </c>
      <c r="L973" s="44">
        <v>0</v>
      </c>
      <c r="M973" s="43">
        <f t="shared" si="68"/>
        <v>0</v>
      </c>
    </row>
    <row r="974" spans="1:13" s="16" customFormat="1" ht="13.5" hidden="1">
      <c r="A974" s="39" t="s">
        <v>1734</v>
      </c>
      <c r="B974" s="41" t="s">
        <v>584</v>
      </c>
      <c r="C974" s="42">
        <f t="shared" si="66"/>
        <v>79909907.2</v>
      </c>
      <c r="D974" s="42">
        <v>64233236.1</v>
      </c>
      <c r="E974" s="42">
        <v>0</v>
      </c>
      <c r="F974" s="42">
        <v>15603826.1</v>
      </c>
      <c r="G974" s="42">
        <v>72845</v>
      </c>
      <c r="H974" s="42">
        <f t="shared" si="67"/>
        <v>31573700.57</v>
      </c>
      <c r="I974" s="44">
        <v>31456800</v>
      </c>
      <c r="J974" s="44">
        <v>0</v>
      </c>
      <c r="K974" s="44">
        <v>44093.07</v>
      </c>
      <c r="L974" s="44">
        <v>72807.5</v>
      </c>
      <c r="M974" s="43">
        <f t="shared" si="68"/>
        <v>0.39511622120867634</v>
      </c>
    </row>
    <row r="975" spans="1:13" s="16" customFormat="1" ht="13.5" hidden="1">
      <c r="A975" s="39" t="s">
        <v>1436</v>
      </c>
      <c r="B975" s="41" t="s">
        <v>585</v>
      </c>
      <c r="C975" s="42">
        <f t="shared" si="66"/>
        <v>29800</v>
      </c>
      <c r="D975" s="42">
        <v>0</v>
      </c>
      <c r="E975" s="42">
        <v>0</v>
      </c>
      <c r="F975" s="42">
        <v>0</v>
      </c>
      <c r="G975" s="42">
        <v>29800</v>
      </c>
      <c r="H975" s="42">
        <f t="shared" si="67"/>
        <v>29763</v>
      </c>
      <c r="I975" s="44">
        <v>0</v>
      </c>
      <c r="J975" s="44">
        <v>0</v>
      </c>
      <c r="K975" s="44">
        <v>0</v>
      </c>
      <c r="L975" s="44">
        <v>29763</v>
      </c>
      <c r="M975" s="43">
        <f t="shared" si="68"/>
        <v>0.998758389261745</v>
      </c>
    </row>
    <row r="976" spans="1:13" s="16" customFormat="1" ht="13.5" hidden="1">
      <c r="A976" s="39" t="s">
        <v>1989</v>
      </c>
      <c r="B976" s="41" t="s">
        <v>586</v>
      </c>
      <c r="C976" s="42">
        <f t="shared" si="66"/>
        <v>79880107.2</v>
      </c>
      <c r="D976" s="42">
        <v>64233236.1</v>
      </c>
      <c r="E976" s="42">
        <v>0</v>
      </c>
      <c r="F976" s="42">
        <v>15603826.1</v>
      </c>
      <c r="G976" s="42">
        <v>43045</v>
      </c>
      <c r="H976" s="42">
        <f t="shared" si="67"/>
        <v>31543937.57</v>
      </c>
      <c r="I976" s="44">
        <v>31456800</v>
      </c>
      <c r="J976" s="44">
        <v>0</v>
      </c>
      <c r="K976" s="44">
        <v>44093.07</v>
      </c>
      <c r="L976" s="44">
        <v>43044.5</v>
      </c>
      <c r="M976" s="43">
        <f t="shared" si="68"/>
        <v>0.3948910270115411</v>
      </c>
    </row>
    <row r="977" spans="1:13" s="16" customFormat="1" ht="13.5">
      <c r="A977" s="39" t="s">
        <v>1471</v>
      </c>
      <c r="B977" s="41" t="s">
        <v>587</v>
      </c>
      <c r="C977" s="42">
        <v>793900</v>
      </c>
      <c r="D977" s="42">
        <v>405971691</v>
      </c>
      <c r="E977" s="42">
        <v>84420445.51</v>
      </c>
      <c r="F977" s="42">
        <v>130894873.25</v>
      </c>
      <c r="G977" s="42">
        <v>67711396.02</v>
      </c>
      <c r="H977" s="42">
        <v>597485.43</v>
      </c>
      <c r="I977" s="44">
        <v>586143.89</v>
      </c>
      <c r="J977" s="44">
        <v>1331107.85</v>
      </c>
      <c r="K977" s="44">
        <v>6252362.95</v>
      </c>
      <c r="L977" s="44">
        <v>7490146.43</v>
      </c>
      <c r="M977" s="43">
        <f t="shared" si="68"/>
        <v>0.7525953268673637</v>
      </c>
    </row>
    <row r="978" spans="1:13" s="16" customFormat="1" ht="21" hidden="1">
      <c r="A978" s="39" t="s">
        <v>42</v>
      </c>
      <c r="B978" s="41" t="s">
        <v>588</v>
      </c>
      <c r="C978" s="42">
        <f t="shared" si="66"/>
        <v>223688818.41</v>
      </c>
      <c r="D978" s="42">
        <v>48044491</v>
      </c>
      <c r="E978" s="42">
        <v>45271145.51</v>
      </c>
      <c r="F978" s="42">
        <v>83372456.88</v>
      </c>
      <c r="G978" s="42">
        <v>47000725.02</v>
      </c>
      <c r="H978" s="42">
        <f t="shared" si="67"/>
        <v>13110506.57</v>
      </c>
      <c r="I978" s="44">
        <v>586143.89</v>
      </c>
      <c r="J978" s="44">
        <v>1320433.85</v>
      </c>
      <c r="K978" s="44">
        <v>5176334.64</v>
      </c>
      <c r="L978" s="44">
        <v>6027594.19</v>
      </c>
      <c r="M978" s="43">
        <f t="shared" si="68"/>
        <v>0.05861046905782169</v>
      </c>
    </row>
    <row r="979" spans="1:13" s="16" customFormat="1" ht="21" hidden="1">
      <c r="A979" s="39" t="s">
        <v>2034</v>
      </c>
      <c r="B979" s="41" t="s">
        <v>589</v>
      </c>
      <c r="C979" s="42">
        <f t="shared" si="66"/>
        <v>223688818.41</v>
      </c>
      <c r="D979" s="42">
        <v>48044491</v>
      </c>
      <c r="E979" s="42">
        <v>45271145.51</v>
      </c>
      <c r="F979" s="42">
        <v>83372456.88</v>
      </c>
      <c r="G979" s="42">
        <v>47000725.02</v>
      </c>
      <c r="H979" s="42">
        <f t="shared" si="67"/>
        <v>13110506.57</v>
      </c>
      <c r="I979" s="44">
        <v>586143.89</v>
      </c>
      <c r="J979" s="44">
        <v>1320433.85</v>
      </c>
      <c r="K979" s="44">
        <v>5176334.64</v>
      </c>
      <c r="L979" s="44">
        <v>6027594.19</v>
      </c>
      <c r="M979" s="43">
        <f t="shared" si="68"/>
        <v>0.05861046905782169</v>
      </c>
    </row>
    <row r="980" spans="1:13" s="16" customFormat="1" ht="13.5" hidden="1">
      <c r="A980" s="39" t="s">
        <v>1863</v>
      </c>
      <c r="B980" s="41" t="s">
        <v>590</v>
      </c>
      <c r="C980" s="42">
        <f t="shared" si="66"/>
        <v>995064.13</v>
      </c>
      <c r="D980" s="42">
        <v>0</v>
      </c>
      <c r="E980" s="42">
        <v>0</v>
      </c>
      <c r="F980" s="42">
        <v>995064.13</v>
      </c>
      <c r="G980" s="42">
        <v>0</v>
      </c>
      <c r="H980" s="42">
        <f t="shared" si="67"/>
        <v>560000</v>
      </c>
      <c r="I980" s="44">
        <v>0</v>
      </c>
      <c r="J980" s="44">
        <v>0</v>
      </c>
      <c r="K980" s="44">
        <v>560000</v>
      </c>
      <c r="L980" s="44">
        <v>0</v>
      </c>
      <c r="M980" s="43">
        <f t="shared" si="68"/>
        <v>0.5627777980500613</v>
      </c>
    </row>
    <row r="981" spans="1:13" s="16" customFormat="1" ht="21" hidden="1">
      <c r="A981" s="39" t="s">
        <v>946</v>
      </c>
      <c r="B981" s="41" t="s">
        <v>591</v>
      </c>
      <c r="C981" s="42">
        <f t="shared" si="66"/>
        <v>47673009.82</v>
      </c>
      <c r="D981" s="42">
        <v>2086000</v>
      </c>
      <c r="E981" s="42">
        <v>2063000</v>
      </c>
      <c r="F981" s="42">
        <v>40773488.82</v>
      </c>
      <c r="G981" s="42">
        <v>2750521</v>
      </c>
      <c r="H981" s="42">
        <f t="shared" si="67"/>
        <v>528882.25</v>
      </c>
      <c r="I981" s="44">
        <v>0</v>
      </c>
      <c r="J981" s="44">
        <v>0</v>
      </c>
      <c r="K981" s="44">
        <v>528882.25</v>
      </c>
      <c r="L981" s="44">
        <v>0</v>
      </c>
      <c r="M981" s="43">
        <f t="shared" si="68"/>
        <v>0.011093955510610973</v>
      </c>
    </row>
    <row r="982" spans="1:13" s="16" customFormat="1" ht="21" hidden="1">
      <c r="A982" s="39" t="s">
        <v>1748</v>
      </c>
      <c r="B982" s="41" t="s">
        <v>592</v>
      </c>
      <c r="C982" s="42">
        <f t="shared" si="66"/>
        <v>175020744.46</v>
      </c>
      <c r="D982" s="42">
        <v>45958491</v>
      </c>
      <c r="E982" s="42">
        <v>43208145.51</v>
      </c>
      <c r="F982" s="42">
        <v>41603903.93</v>
      </c>
      <c r="G982" s="42">
        <v>44250204.02</v>
      </c>
      <c r="H982" s="42">
        <f t="shared" si="67"/>
        <v>12021624.32</v>
      </c>
      <c r="I982" s="44">
        <v>586143.89</v>
      </c>
      <c r="J982" s="44">
        <v>1320433.85</v>
      </c>
      <c r="K982" s="44">
        <v>4087452.39</v>
      </c>
      <c r="L982" s="44">
        <v>6027594.19</v>
      </c>
      <c r="M982" s="43">
        <f t="shared" si="68"/>
        <v>0.06868685399031356</v>
      </c>
    </row>
    <row r="983" spans="1:13" s="16" customFormat="1" ht="21" hidden="1">
      <c r="A983" s="39" t="s">
        <v>1602</v>
      </c>
      <c r="B983" s="41" t="s">
        <v>593</v>
      </c>
      <c r="C983" s="42">
        <f t="shared" si="66"/>
        <v>398421219</v>
      </c>
      <c r="D983" s="42">
        <v>352357200</v>
      </c>
      <c r="E983" s="42">
        <v>418900</v>
      </c>
      <c r="F983" s="42">
        <v>27628219</v>
      </c>
      <c r="G983" s="42">
        <v>18016900</v>
      </c>
      <c r="H983" s="42">
        <f t="shared" si="67"/>
        <v>955000</v>
      </c>
      <c r="I983" s="44">
        <v>0</v>
      </c>
      <c r="J983" s="44">
        <v>0</v>
      </c>
      <c r="K983" s="44">
        <v>500000</v>
      </c>
      <c r="L983" s="44">
        <v>455000</v>
      </c>
      <c r="M983" s="43">
        <f t="shared" si="68"/>
        <v>0.002396960689987749</v>
      </c>
    </row>
    <row r="984" spans="1:13" s="16" customFormat="1" ht="13.5" hidden="1">
      <c r="A984" s="39" t="s">
        <v>1729</v>
      </c>
      <c r="B984" s="41" t="s">
        <v>594</v>
      </c>
      <c r="C984" s="42">
        <f t="shared" si="66"/>
        <v>66452219</v>
      </c>
      <c r="D984" s="42">
        <v>32620200</v>
      </c>
      <c r="E984" s="42">
        <v>418900</v>
      </c>
      <c r="F984" s="42">
        <v>15396219</v>
      </c>
      <c r="G984" s="42">
        <v>18016900</v>
      </c>
      <c r="H984" s="42">
        <f t="shared" si="67"/>
        <v>955000</v>
      </c>
      <c r="I984" s="44">
        <v>0</v>
      </c>
      <c r="J984" s="44">
        <v>0</v>
      </c>
      <c r="K984" s="44">
        <v>500000</v>
      </c>
      <c r="L984" s="44">
        <v>455000</v>
      </c>
      <c r="M984" s="43">
        <f t="shared" si="68"/>
        <v>0.014371228145142903</v>
      </c>
    </row>
    <row r="985" spans="1:13" s="16" customFormat="1" ht="21" hidden="1">
      <c r="A985" s="39" t="s">
        <v>250</v>
      </c>
      <c r="B985" s="41" t="s">
        <v>595</v>
      </c>
      <c r="C985" s="42">
        <f t="shared" si="66"/>
        <v>66452219</v>
      </c>
      <c r="D985" s="42">
        <v>32620200</v>
      </c>
      <c r="E985" s="42">
        <v>418900</v>
      </c>
      <c r="F985" s="42">
        <v>15396219</v>
      </c>
      <c r="G985" s="42">
        <v>18016900</v>
      </c>
      <c r="H985" s="42">
        <f t="shared" si="67"/>
        <v>955000</v>
      </c>
      <c r="I985" s="44">
        <v>0</v>
      </c>
      <c r="J985" s="44">
        <v>0</v>
      </c>
      <c r="K985" s="44">
        <v>500000</v>
      </c>
      <c r="L985" s="44">
        <v>455000</v>
      </c>
      <c r="M985" s="43">
        <f t="shared" si="68"/>
        <v>0.014371228145142903</v>
      </c>
    </row>
    <row r="986" spans="1:13" s="16" customFormat="1" ht="13.5" hidden="1">
      <c r="A986" s="39" t="s">
        <v>1388</v>
      </c>
      <c r="B986" s="41" t="s">
        <v>596</v>
      </c>
      <c r="C986" s="42">
        <f t="shared" si="66"/>
        <v>331969000</v>
      </c>
      <c r="D986" s="42">
        <v>319737000</v>
      </c>
      <c r="E986" s="42">
        <v>0</v>
      </c>
      <c r="F986" s="42">
        <v>12232000</v>
      </c>
      <c r="G986" s="42">
        <v>0</v>
      </c>
      <c r="H986" s="42">
        <f t="shared" si="67"/>
        <v>0</v>
      </c>
      <c r="I986" s="44">
        <v>0</v>
      </c>
      <c r="J986" s="44">
        <v>0</v>
      </c>
      <c r="K986" s="44">
        <v>0</v>
      </c>
      <c r="L986" s="44">
        <v>0</v>
      </c>
      <c r="M986" s="43">
        <f t="shared" si="68"/>
        <v>0</v>
      </c>
    </row>
    <row r="987" spans="1:13" s="16" customFormat="1" ht="30.75" hidden="1">
      <c r="A987" s="39" t="s">
        <v>172</v>
      </c>
      <c r="B987" s="41" t="s">
        <v>597</v>
      </c>
      <c r="C987" s="42">
        <f t="shared" si="66"/>
        <v>331969000</v>
      </c>
      <c r="D987" s="42">
        <v>319737000</v>
      </c>
      <c r="E987" s="42">
        <v>0</v>
      </c>
      <c r="F987" s="42">
        <v>12232000</v>
      </c>
      <c r="G987" s="42">
        <v>0</v>
      </c>
      <c r="H987" s="42">
        <f t="shared" si="67"/>
        <v>0</v>
      </c>
      <c r="I987" s="44">
        <v>0</v>
      </c>
      <c r="J987" s="44">
        <v>0</v>
      </c>
      <c r="K987" s="44">
        <v>0</v>
      </c>
      <c r="L987" s="44">
        <v>0</v>
      </c>
      <c r="M987" s="43">
        <f t="shared" si="68"/>
        <v>0</v>
      </c>
    </row>
    <row r="988" spans="1:13" s="16" customFormat="1" ht="13.5" hidden="1">
      <c r="A988" s="39" t="s">
        <v>1474</v>
      </c>
      <c r="B988" s="41" t="s">
        <v>598</v>
      </c>
      <c r="C988" s="42">
        <f t="shared" si="66"/>
        <v>0</v>
      </c>
      <c r="D988" s="42">
        <v>0</v>
      </c>
      <c r="E988" s="42">
        <v>0</v>
      </c>
      <c r="F988" s="42">
        <v>0</v>
      </c>
      <c r="G988" s="42">
        <v>0</v>
      </c>
      <c r="H988" s="42">
        <f t="shared" si="67"/>
        <v>0</v>
      </c>
      <c r="I988" s="44">
        <v>0</v>
      </c>
      <c r="J988" s="44">
        <v>0</v>
      </c>
      <c r="K988" s="44">
        <v>0</v>
      </c>
      <c r="L988" s="44">
        <v>0</v>
      </c>
      <c r="M988" s="43" t="e">
        <f t="shared" si="68"/>
        <v>#DIV/0!</v>
      </c>
    </row>
    <row r="989" spans="1:13" s="16" customFormat="1" ht="13.5" hidden="1">
      <c r="A989" s="39" t="s">
        <v>258</v>
      </c>
      <c r="B989" s="41" t="s">
        <v>599</v>
      </c>
      <c r="C989" s="42">
        <f t="shared" si="66"/>
        <v>0</v>
      </c>
      <c r="D989" s="42">
        <v>0</v>
      </c>
      <c r="E989" s="42">
        <v>0</v>
      </c>
      <c r="F989" s="42">
        <v>0</v>
      </c>
      <c r="G989" s="42">
        <v>0</v>
      </c>
      <c r="H989" s="42">
        <f t="shared" si="67"/>
        <v>0</v>
      </c>
      <c r="I989" s="44">
        <v>0</v>
      </c>
      <c r="J989" s="44">
        <v>0</v>
      </c>
      <c r="K989" s="44">
        <v>0</v>
      </c>
      <c r="L989" s="44">
        <v>0</v>
      </c>
      <c r="M989" s="43" t="e">
        <f t="shared" si="68"/>
        <v>#DIV/0!</v>
      </c>
    </row>
    <row r="990" spans="1:13" s="16" customFormat="1" ht="21" hidden="1">
      <c r="A990" s="39" t="s">
        <v>1629</v>
      </c>
      <c r="B990" s="41" t="s">
        <v>600</v>
      </c>
      <c r="C990" s="42">
        <f t="shared" si="66"/>
        <v>0</v>
      </c>
      <c r="D990" s="42">
        <v>0</v>
      </c>
      <c r="E990" s="42">
        <v>0</v>
      </c>
      <c r="F990" s="42">
        <v>0</v>
      </c>
      <c r="G990" s="42">
        <v>0</v>
      </c>
      <c r="H990" s="42">
        <f t="shared" si="67"/>
        <v>0</v>
      </c>
      <c r="I990" s="44">
        <v>0</v>
      </c>
      <c r="J990" s="44">
        <v>0</v>
      </c>
      <c r="K990" s="44">
        <v>0</v>
      </c>
      <c r="L990" s="44">
        <v>0</v>
      </c>
      <c r="M990" s="43" t="e">
        <f t="shared" si="68"/>
        <v>#DIV/0!</v>
      </c>
    </row>
    <row r="991" spans="1:13" s="16" customFormat="1" ht="21" hidden="1">
      <c r="A991" s="39" t="s">
        <v>1528</v>
      </c>
      <c r="B991" s="41" t="s">
        <v>601</v>
      </c>
      <c r="C991" s="42">
        <f t="shared" si="66"/>
        <v>0</v>
      </c>
      <c r="D991" s="42">
        <v>0</v>
      </c>
      <c r="E991" s="42">
        <v>0</v>
      </c>
      <c r="F991" s="42">
        <v>0</v>
      </c>
      <c r="G991" s="42">
        <v>0</v>
      </c>
      <c r="H991" s="42">
        <f t="shared" si="67"/>
        <v>0</v>
      </c>
      <c r="I991" s="44">
        <v>0</v>
      </c>
      <c r="J991" s="44">
        <v>0</v>
      </c>
      <c r="K991" s="44">
        <v>0</v>
      </c>
      <c r="L991" s="44">
        <v>0</v>
      </c>
      <c r="M991" s="43" t="e">
        <f t="shared" si="68"/>
        <v>#DIV/0!</v>
      </c>
    </row>
    <row r="992" spans="1:13" s="16" customFormat="1" ht="21" hidden="1">
      <c r="A992" s="39" t="s">
        <v>1715</v>
      </c>
      <c r="B992" s="41" t="s">
        <v>602</v>
      </c>
      <c r="C992" s="42">
        <f t="shared" si="66"/>
        <v>40546503.34</v>
      </c>
      <c r="D992" s="42">
        <v>0</v>
      </c>
      <c r="E992" s="42">
        <v>38730400</v>
      </c>
      <c r="F992" s="42">
        <v>1816103.34</v>
      </c>
      <c r="G992" s="42">
        <v>0</v>
      </c>
      <c r="H992" s="42">
        <f t="shared" si="67"/>
        <v>292678.87</v>
      </c>
      <c r="I992" s="44">
        <v>0</v>
      </c>
      <c r="J992" s="44">
        <v>10674</v>
      </c>
      <c r="K992" s="44">
        <v>282004.87</v>
      </c>
      <c r="L992" s="44">
        <v>0</v>
      </c>
      <c r="M992" s="43">
        <f t="shared" si="68"/>
        <v>0.00721835043445697</v>
      </c>
    </row>
    <row r="993" spans="1:13" s="16" customFormat="1" ht="13.5" hidden="1">
      <c r="A993" s="39" t="s">
        <v>1821</v>
      </c>
      <c r="B993" s="41" t="s">
        <v>603</v>
      </c>
      <c r="C993" s="42">
        <f t="shared" si="66"/>
        <v>40546503.34</v>
      </c>
      <c r="D993" s="42">
        <v>0</v>
      </c>
      <c r="E993" s="42">
        <v>38730400</v>
      </c>
      <c r="F993" s="42">
        <v>1816103.34</v>
      </c>
      <c r="G993" s="42">
        <v>0</v>
      </c>
      <c r="H993" s="42">
        <f t="shared" si="67"/>
        <v>292678.87</v>
      </c>
      <c r="I993" s="44">
        <v>0</v>
      </c>
      <c r="J993" s="44">
        <v>10674</v>
      </c>
      <c r="K993" s="44">
        <v>282004.87</v>
      </c>
      <c r="L993" s="44">
        <v>0</v>
      </c>
      <c r="M993" s="43">
        <f t="shared" si="68"/>
        <v>0.00721835043445697</v>
      </c>
    </row>
    <row r="994" spans="1:13" s="16" customFormat="1" ht="30.75" hidden="1">
      <c r="A994" s="39" t="s">
        <v>1412</v>
      </c>
      <c r="B994" s="41" t="s">
        <v>604</v>
      </c>
      <c r="C994" s="42">
        <f t="shared" si="66"/>
        <v>36758503.34</v>
      </c>
      <c r="D994" s="42">
        <v>0</v>
      </c>
      <c r="E994" s="42">
        <v>34942400</v>
      </c>
      <c r="F994" s="42">
        <v>1816103.34</v>
      </c>
      <c r="G994" s="42">
        <v>0</v>
      </c>
      <c r="H994" s="42">
        <f t="shared" si="67"/>
        <v>282004.87</v>
      </c>
      <c r="I994" s="44">
        <v>0</v>
      </c>
      <c r="J994" s="44">
        <v>0</v>
      </c>
      <c r="K994" s="44">
        <v>282004.87</v>
      </c>
      <c r="L994" s="44">
        <v>0</v>
      </c>
      <c r="M994" s="43">
        <f t="shared" si="68"/>
        <v>0.007671826771388891</v>
      </c>
    </row>
    <row r="995" spans="1:13" s="16" customFormat="1" ht="13.5" hidden="1">
      <c r="A995" s="39" t="s">
        <v>1094</v>
      </c>
      <c r="B995" s="41" t="s">
        <v>605</v>
      </c>
      <c r="C995" s="42">
        <f t="shared" si="66"/>
        <v>3788000</v>
      </c>
      <c r="D995" s="42">
        <v>0</v>
      </c>
      <c r="E995" s="42">
        <v>3788000</v>
      </c>
      <c r="F995" s="42">
        <v>0</v>
      </c>
      <c r="G995" s="42">
        <v>0</v>
      </c>
      <c r="H995" s="42">
        <f t="shared" si="67"/>
        <v>10674</v>
      </c>
      <c r="I995" s="44">
        <v>0</v>
      </c>
      <c r="J995" s="44">
        <v>10674</v>
      </c>
      <c r="K995" s="44">
        <v>0</v>
      </c>
      <c r="L995" s="44">
        <v>0</v>
      </c>
      <c r="M995" s="43">
        <f t="shared" si="68"/>
        <v>0.002817845828933474</v>
      </c>
    </row>
    <row r="996" spans="1:13" s="16" customFormat="1" ht="13.5" hidden="1">
      <c r="A996" s="39" t="s">
        <v>1853</v>
      </c>
      <c r="B996" s="41" t="s">
        <v>606</v>
      </c>
      <c r="C996" s="42">
        <f t="shared" si="66"/>
        <v>26341865.03</v>
      </c>
      <c r="D996" s="42">
        <v>5570000</v>
      </c>
      <c r="E996" s="42">
        <v>0</v>
      </c>
      <c r="F996" s="42">
        <v>18078094.03</v>
      </c>
      <c r="G996" s="42">
        <v>2693771</v>
      </c>
      <c r="H996" s="42">
        <f t="shared" si="67"/>
        <v>1301575.68</v>
      </c>
      <c r="I996" s="44">
        <v>0</v>
      </c>
      <c r="J996" s="44">
        <v>0</v>
      </c>
      <c r="K996" s="44">
        <v>294023.44</v>
      </c>
      <c r="L996" s="44">
        <v>1007552.24</v>
      </c>
      <c r="M996" s="43">
        <f t="shared" si="68"/>
        <v>0.04941091598934519</v>
      </c>
    </row>
    <row r="997" spans="1:13" s="16" customFormat="1" ht="30.75" hidden="1">
      <c r="A997" s="39" t="s">
        <v>1857</v>
      </c>
      <c r="B997" s="41" t="s">
        <v>607</v>
      </c>
      <c r="C997" s="42">
        <f t="shared" si="66"/>
        <v>23031394.03</v>
      </c>
      <c r="D997" s="42">
        <v>5460000</v>
      </c>
      <c r="E997" s="42">
        <v>0</v>
      </c>
      <c r="F997" s="42">
        <v>15926494.03</v>
      </c>
      <c r="G997" s="42">
        <v>1644900</v>
      </c>
      <c r="H997" s="42">
        <f t="shared" si="67"/>
        <v>227208.9</v>
      </c>
      <c r="I997" s="44">
        <v>0</v>
      </c>
      <c r="J997" s="44">
        <v>0</v>
      </c>
      <c r="K997" s="44">
        <v>82945.31</v>
      </c>
      <c r="L997" s="44">
        <v>144263.59</v>
      </c>
      <c r="M997" s="43">
        <f t="shared" si="68"/>
        <v>0.009865182268344005</v>
      </c>
    </row>
    <row r="998" spans="1:13" s="16" customFormat="1" ht="30.75" hidden="1">
      <c r="A998" s="39" t="s">
        <v>1933</v>
      </c>
      <c r="B998" s="41" t="s">
        <v>608</v>
      </c>
      <c r="C998" s="42">
        <f t="shared" si="66"/>
        <v>3497494.0300000003</v>
      </c>
      <c r="D998" s="42">
        <v>0</v>
      </c>
      <c r="E998" s="42">
        <v>0</v>
      </c>
      <c r="F998" s="42">
        <v>1997494.03</v>
      </c>
      <c r="G998" s="42">
        <v>1500000</v>
      </c>
      <c r="H998" s="42">
        <f t="shared" si="67"/>
        <v>227208.9</v>
      </c>
      <c r="I998" s="44">
        <v>0</v>
      </c>
      <c r="J998" s="44">
        <v>0</v>
      </c>
      <c r="K998" s="44">
        <v>82945.31</v>
      </c>
      <c r="L998" s="44">
        <v>144263.59</v>
      </c>
      <c r="M998" s="43">
        <f t="shared" si="68"/>
        <v>0.06496334176730531</v>
      </c>
    </row>
    <row r="999" spans="1:13" s="16" customFormat="1" ht="30.75" hidden="1">
      <c r="A999" s="39" t="s">
        <v>1705</v>
      </c>
      <c r="B999" s="41" t="s">
        <v>609</v>
      </c>
      <c r="C999" s="42">
        <f t="shared" si="66"/>
        <v>19533900</v>
      </c>
      <c r="D999" s="42">
        <v>5460000</v>
      </c>
      <c r="E999" s="42">
        <v>0</v>
      </c>
      <c r="F999" s="42">
        <v>13929000</v>
      </c>
      <c r="G999" s="42">
        <v>144900</v>
      </c>
      <c r="H999" s="42">
        <f t="shared" si="67"/>
        <v>0</v>
      </c>
      <c r="I999" s="44">
        <v>0</v>
      </c>
      <c r="J999" s="44">
        <v>0</v>
      </c>
      <c r="K999" s="44">
        <v>0</v>
      </c>
      <c r="L999" s="44">
        <v>0</v>
      </c>
      <c r="M999" s="43">
        <f t="shared" si="68"/>
        <v>0</v>
      </c>
    </row>
    <row r="1000" spans="1:13" s="16" customFormat="1" ht="13.5" hidden="1">
      <c r="A1000" s="39" t="s">
        <v>165</v>
      </c>
      <c r="B1000" s="41" t="s">
        <v>610</v>
      </c>
      <c r="C1000" s="42">
        <f t="shared" si="66"/>
        <v>2532714</v>
      </c>
      <c r="D1000" s="42">
        <v>110000</v>
      </c>
      <c r="E1000" s="42">
        <v>0</v>
      </c>
      <c r="F1000" s="42">
        <v>2146600</v>
      </c>
      <c r="G1000" s="42">
        <v>276114</v>
      </c>
      <c r="H1000" s="42">
        <f t="shared" si="67"/>
        <v>487157.78</v>
      </c>
      <c r="I1000" s="44">
        <v>0</v>
      </c>
      <c r="J1000" s="44">
        <v>0</v>
      </c>
      <c r="K1000" s="44">
        <v>211078.13</v>
      </c>
      <c r="L1000" s="44">
        <v>276079.65</v>
      </c>
      <c r="M1000" s="43">
        <f t="shared" si="68"/>
        <v>0.19234614725547378</v>
      </c>
    </row>
    <row r="1001" spans="1:13" s="16" customFormat="1" ht="21" hidden="1">
      <c r="A1001" s="39" t="s">
        <v>2010</v>
      </c>
      <c r="B1001" s="41" t="s">
        <v>611</v>
      </c>
      <c r="C1001" s="42">
        <f t="shared" si="66"/>
        <v>2532714</v>
      </c>
      <c r="D1001" s="42">
        <v>110000</v>
      </c>
      <c r="E1001" s="42">
        <v>0</v>
      </c>
      <c r="F1001" s="42">
        <v>2146600</v>
      </c>
      <c r="G1001" s="42">
        <v>276114</v>
      </c>
      <c r="H1001" s="42">
        <f t="shared" si="67"/>
        <v>487157.78</v>
      </c>
      <c r="I1001" s="44">
        <v>0</v>
      </c>
      <c r="J1001" s="44">
        <v>0</v>
      </c>
      <c r="K1001" s="44">
        <v>211078.13</v>
      </c>
      <c r="L1001" s="44">
        <v>276079.65</v>
      </c>
      <c r="M1001" s="43">
        <f t="shared" si="68"/>
        <v>0.19234614725547378</v>
      </c>
    </row>
    <row r="1002" spans="1:13" s="16" customFormat="1" ht="13.5" hidden="1">
      <c r="A1002" s="39" t="s">
        <v>1734</v>
      </c>
      <c r="B1002" s="41" t="s">
        <v>612</v>
      </c>
      <c r="C1002" s="42">
        <f t="shared" si="66"/>
        <v>777757</v>
      </c>
      <c r="D1002" s="42">
        <v>0</v>
      </c>
      <c r="E1002" s="42">
        <v>0</v>
      </c>
      <c r="F1002" s="42">
        <v>5000</v>
      </c>
      <c r="G1002" s="42">
        <v>772757</v>
      </c>
      <c r="H1002" s="42">
        <f t="shared" si="67"/>
        <v>587209</v>
      </c>
      <c r="I1002" s="44">
        <v>0</v>
      </c>
      <c r="J1002" s="44">
        <v>0</v>
      </c>
      <c r="K1002" s="44">
        <v>0</v>
      </c>
      <c r="L1002" s="44">
        <v>587209</v>
      </c>
      <c r="M1002" s="43">
        <f t="shared" si="68"/>
        <v>0.7550031693703817</v>
      </c>
    </row>
    <row r="1003" spans="1:13" s="16" customFormat="1" ht="13.5" hidden="1">
      <c r="A1003" s="39" t="s">
        <v>1436</v>
      </c>
      <c r="B1003" s="41" t="s">
        <v>613</v>
      </c>
      <c r="C1003" s="42">
        <f t="shared" si="66"/>
        <v>724257</v>
      </c>
      <c r="D1003" s="42">
        <v>0</v>
      </c>
      <c r="E1003" s="42">
        <v>0</v>
      </c>
      <c r="F1003" s="42">
        <v>0</v>
      </c>
      <c r="G1003" s="42">
        <v>724257</v>
      </c>
      <c r="H1003" s="42">
        <f t="shared" si="67"/>
        <v>586131</v>
      </c>
      <c r="I1003" s="44">
        <v>0</v>
      </c>
      <c r="J1003" s="44">
        <v>0</v>
      </c>
      <c r="K1003" s="44">
        <v>0</v>
      </c>
      <c r="L1003" s="44">
        <v>586131</v>
      </c>
      <c r="M1003" s="43">
        <f t="shared" si="68"/>
        <v>0.8092859302706084</v>
      </c>
    </row>
    <row r="1004" spans="1:13" s="16" customFormat="1" ht="13.5" hidden="1">
      <c r="A1004" s="39" t="s">
        <v>1472</v>
      </c>
      <c r="B1004" s="41" t="s">
        <v>614</v>
      </c>
      <c r="C1004" s="42">
        <f t="shared" si="66"/>
        <v>23500</v>
      </c>
      <c r="D1004" s="42">
        <v>0</v>
      </c>
      <c r="E1004" s="42">
        <v>0</v>
      </c>
      <c r="F1004" s="42">
        <v>0</v>
      </c>
      <c r="G1004" s="42">
        <v>23500</v>
      </c>
      <c r="H1004" s="42">
        <f t="shared" si="67"/>
        <v>1078</v>
      </c>
      <c r="I1004" s="44">
        <v>0</v>
      </c>
      <c r="J1004" s="44">
        <v>0</v>
      </c>
      <c r="K1004" s="44">
        <v>0</v>
      </c>
      <c r="L1004" s="44">
        <v>1078</v>
      </c>
      <c r="M1004" s="43">
        <f t="shared" si="68"/>
        <v>0.04587234042553191</v>
      </c>
    </row>
    <row r="1005" spans="1:13" s="16" customFormat="1" ht="13.5" hidden="1">
      <c r="A1005" s="39" t="s">
        <v>1989</v>
      </c>
      <c r="B1005" s="41" t="s">
        <v>615</v>
      </c>
      <c r="C1005" s="42">
        <f t="shared" si="66"/>
        <v>30000</v>
      </c>
      <c r="D1005" s="42">
        <v>0</v>
      </c>
      <c r="E1005" s="42">
        <v>0</v>
      </c>
      <c r="F1005" s="42">
        <v>5000</v>
      </c>
      <c r="G1005" s="42">
        <v>25000</v>
      </c>
      <c r="H1005" s="42">
        <f t="shared" si="67"/>
        <v>0</v>
      </c>
      <c r="I1005" s="44">
        <v>0</v>
      </c>
      <c r="J1005" s="44">
        <v>0</v>
      </c>
      <c r="K1005" s="44">
        <v>0</v>
      </c>
      <c r="L1005" s="44">
        <v>0</v>
      </c>
      <c r="M1005" s="43">
        <f t="shared" si="68"/>
        <v>0</v>
      </c>
    </row>
    <row r="1006" spans="1:13" s="16" customFormat="1" ht="13.5">
      <c r="A1006" s="39" t="s">
        <v>1398</v>
      </c>
      <c r="B1006" s="41" t="s">
        <v>616</v>
      </c>
      <c r="C1006" s="42">
        <v>3381100</v>
      </c>
      <c r="D1006" s="42">
        <v>848717233.05</v>
      </c>
      <c r="E1006" s="42">
        <v>2460000</v>
      </c>
      <c r="F1006" s="42">
        <v>225020063.17</v>
      </c>
      <c r="G1006" s="42">
        <v>104305974.08</v>
      </c>
      <c r="H1006" s="42">
        <v>1409805.16</v>
      </c>
      <c r="I1006" s="44">
        <v>52831850.36</v>
      </c>
      <c r="J1006" s="44">
        <v>0</v>
      </c>
      <c r="K1006" s="44">
        <v>24318445.75</v>
      </c>
      <c r="L1006" s="44">
        <v>11676544.11</v>
      </c>
      <c r="M1006" s="43">
        <f t="shared" si="68"/>
        <v>0.41696641921268224</v>
      </c>
    </row>
    <row r="1007" spans="1:13" s="16" customFormat="1" ht="41.25" hidden="1">
      <c r="A1007" s="39" t="s">
        <v>2012</v>
      </c>
      <c r="B1007" s="41" t="s">
        <v>617</v>
      </c>
      <c r="C1007" s="42">
        <f t="shared" si="66"/>
        <v>11335200</v>
      </c>
      <c r="D1007" s="42">
        <v>10112200</v>
      </c>
      <c r="E1007" s="42">
        <v>0</v>
      </c>
      <c r="F1007" s="42">
        <v>878000</v>
      </c>
      <c r="G1007" s="42">
        <v>345000</v>
      </c>
      <c r="H1007" s="42">
        <f t="shared" si="67"/>
        <v>1933216.29</v>
      </c>
      <c r="I1007" s="44">
        <v>1653078.86</v>
      </c>
      <c r="J1007" s="44">
        <v>0</v>
      </c>
      <c r="K1007" s="44">
        <v>196830.01</v>
      </c>
      <c r="L1007" s="44">
        <v>83307.42</v>
      </c>
      <c r="M1007" s="43">
        <f t="shared" si="68"/>
        <v>0.17054981738301928</v>
      </c>
    </row>
    <row r="1008" spans="1:13" s="16" customFormat="1" ht="13.5" hidden="1">
      <c r="A1008" s="39" t="s">
        <v>1931</v>
      </c>
      <c r="B1008" s="41" t="s">
        <v>618</v>
      </c>
      <c r="C1008" s="42">
        <f t="shared" si="66"/>
        <v>11335200</v>
      </c>
      <c r="D1008" s="42">
        <v>10112200</v>
      </c>
      <c r="E1008" s="42">
        <v>0</v>
      </c>
      <c r="F1008" s="42">
        <v>878000</v>
      </c>
      <c r="G1008" s="42">
        <v>345000</v>
      </c>
      <c r="H1008" s="42">
        <f t="shared" si="67"/>
        <v>1933216.29</v>
      </c>
      <c r="I1008" s="44">
        <v>1653078.86</v>
      </c>
      <c r="J1008" s="44">
        <v>0</v>
      </c>
      <c r="K1008" s="44">
        <v>196830.01</v>
      </c>
      <c r="L1008" s="44">
        <v>83307.42</v>
      </c>
      <c r="M1008" s="43">
        <f t="shared" si="68"/>
        <v>0.17054981738301928</v>
      </c>
    </row>
    <row r="1009" spans="1:13" s="16" customFormat="1" ht="13.5" hidden="1">
      <c r="A1009" s="39" t="s">
        <v>2121</v>
      </c>
      <c r="B1009" s="41" t="s">
        <v>619</v>
      </c>
      <c r="C1009" s="42">
        <f t="shared" si="66"/>
        <v>7892300</v>
      </c>
      <c r="D1009" s="42">
        <v>6955300</v>
      </c>
      <c r="E1009" s="42">
        <v>0</v>
      </c>
      <c r="F1009" s="42">
        <v>672000</v>
      </c>
      <c r="G1009" s="42">
        <v>265000</v>
      </c>
      <c r="H1009" s="42">
        <f t="shared" si="67"/>
        <v>1476066.86</v>
      </c>
      <c r="I1009" s="44">
        <v>1254575.54</v>
      </c>
      <c r="J1009" s="44">
        <v>0</v>
      </c>
      <c r="K1009" s="44">
        <v>148707.12</v>
      </c>
      <c r="L1009" s="44">
        <v>72784.2</v>
      </c>
      <c r="M1009" s="43">
        <f t="shared" si="68"/>
        <v>0.18702619768635254</v>
      </c>
    </row>
    <row r="1010" spans="1:13" s="16" customFormat="1" ht="21" hidden="1">
      <c r="A1010" s="39" t="s">
        <v>40</v>
      </c>
      <c r="B1010" s="41" t="s">
        <v>620</v>
      </c>
      <c r="C1010" s="42">
        <f t="shared" si="66"/>
        <v>660400</v>
      </c>
      <c r="D1010" s="42">
        <v>660400</v>
      </c>
      <c r="E1010" s="42">
        <v>0</v>
      </c>
      <c r="F1010" s="42">
        <v>0</v>
      </c>
      <c r="G1010" s="42">
        <v>0</v>
      </c>
      <c r="H1010" s="42">
        <f t="shared" si="67"/>
        <v>0</v>
      </c>
      <c r="I1010" s="44">
        <v>0</v>
      </c>
      <c r="J1010" s="44">
        <v>0</v>
      </c>
      <c r="K1010" s="44">
        <v>0</v>
      </c>
      <c r="L1010" s="44">
        <v>0</v>
      </c>
      <c r="M1010" s="43">
        <f t="shared" si="68"/>
        <v>0</v>
      </c>
    </row>
    <row r="1011" spans="1:13" s="16" customFormat="1" ht="21" hidden="1">
      <c r="A1011" s="39" t="s">
        <v>2123</v>
      </c>
      <c r="B1011" s="41" t="s">
        <v>621</v>
      </c>
      <c r="C1011" s="42">
        <f t="shared" si="66"/>
        <v>2782500</v>
      </c>
      <c r="D1011" s="42">
        <v>2496500</v>
      </c>
      <c r="E1011" s="42">
        <v>0</v>
      </c>
      <c r="F1011" s="42">
        <v>206000</v>
      </c>
      <c r="G1011" s="42">
        <v>80000</v>
      </c>
      <c r="H1011" s="42">
        <f t="shared" si="67"/>
        <v>457149.43</v>
      </c>
      <c r="I1011" s="44">
        <v>398503.32</v>
      </c>
      <c r="J1011" s="44">
        <v>0</v>
      </c>
      <c r="K1011" s="44">
        <v>48122.89</v>
      </c>
      <c r="L1011" s="44">
        <v>10523.22</v>
      </c>
      <c r="M1011" s="43">
        <f t="shared" si="68"/>
        <v>0.1642944941599281</v>
      </c>
    </row>
    <row r="1012" spans="1:13" s="16" customFormat="1" ht="21" hidden="1">
      <c r="A1012" s="39" t="s">
        <v>42</v>
      </c>
      <c r="B1012" s="41" t="s">
        <v>622</v>
      </c>
      <c r="C1012" s="42">
        <f t="shared" si="66"/>
        <v>1040971908.06</v>
      </c>
      <c r="D1012" s="42">
        <v>738970265.92</v>
      </c>
      <c r="E1012" s="42">
        <v>2460000</v>
      </c>
      <c r="F1012" s="42">
        <v>198767637.47</v>
      </c>
      <c r="G1012" s="42">
        <v>100774004.67</v>
      </c>
      <c r="H1012" s="42">
        <f t="shared" si="67"/>
        <v>78238767.48</v>
      </c>
      <c r="I1012" s="44">
        <v>45503338.54</v>
      </c>
      <c r="J1012" s="44">
        <v>0</v>
      </c>
      <c r="K1012" s="44">
        <v>22496399.08</v>
      </c>
      <c r="L1012" s="44">
        <v>10239029.86</v>
      </c>
      <c r="M1012" s="43">
        <f t="shared" si="68"/>
        <v>0.07515934567899064</v>
      </c>
    </row>
    <row r="1013" spans="1:13" s="16" customFormat="1" ht="21" hidden="1">
      <c r="A1013" s="39" t="s">
        <v>2034</v>
      </c>
      <c r="B1013" s="41" t="s">
        <v>623</v>
      </c>
      <c r="C1013" s="42">
        <f t="shared" si="66"/>
        <v>1040971908.06</v>
      </c>
      <c r="D1013" s="42">
        <v>738970265.92</v>
      </c>
      <c r="E1013" s="42">
        <v>2460000</v>
      </c>
      <c r="F1013" s="42">
        <v>198767637.47</v>
      </c>
      <c r="G1013" s="42">
        <v>100774004.67</v>
      </c>
      <c r="H1013" s="42">
        <f t="shared" si="67"/>
        <v>78238767.48</v>
      </c>
      <c r="I1013" s="44">
        <v>45503338.54</v>
      </c>
      <c r="J1013" s="44">
        <v>0</v>
      </c>
      <c r="K1013" s="44">
        <v>22496399.08</v>
      </c>
      <c r="L1013" s="44">
        <v>10239029.86</v>
      </c>
      <c r="M1013" s="43">
        <f t="shared" si="68"/>
        <v>0.07515934567899064</v>
      </c>
    </row>
    <row r="1014" spans="1:13" s="16" customFormat="1" ht="21" hidden="1">
      <c r="A1014" s="39" t="s">
        <v>35</v>
      </c>
      <c r="B1014" s="41" t="s">
        <v>624</v>
      </c>
      <c r="C1014" s="42">
        <f t="shared" si="66"/>
        <v>413150</v>
      </c>
      <c r="D1014" s="42">
        <v>68150</v>
      </c>
      <c r="E1014" s="42">
        <v>0</v>
      </c>
      <c r="F1014" s="42">
        <v>0</v>
      </c>
      <c r="G1014" s="42">
        <v>345000</v>
      </c>
      <c r="H1014" s="42">
        <f t="shared" si="67"/>
        <v>2993.49</v>
      </c>
      <c r="I1014" s="44">
        <v>2993.49</v>
      </c>
      <c r="J1014" s="44">
        <v>0</v>
      </c>
      <c r="K1014" s="44">
        <v>0</v>
      </c>
      <c r="L1014" s="44">
        <v>0</v>
      </c>
      <c r="M1014" s="43">
        <f t="shared" si="68"/>
        <v>0.007245528258501754</v>
      </c>
    </row>
    <row r="1015" spans="1:13" s="16" customFormat="1" ht="21" hidden="1">
      <c r="A1015" s="39" t="s">
        <v>946</v>
      </c>
      <c r="B1015" s="41" t="s">
        <v>625</v>
      </c>
      <c r="C1015" s="42">
        <f t="shared" si="66"/>
        <v>37572000</v>
      </c>
      <c r="D1015" s="42">
        <v>36970000</v>
      </c>
      <c r="E1015" s="42">
        <v>600000</v>
      </c>
      <c r="F1015" s="42">
        <v>0</v>
      </c>
      <c r="G1015" s="42">
        <v>2000</v>
      </c>
      <c r="H1015" s="42">
        <f t="shared" si="67"/>
        <v>0</v>
      </c>
      <c r="I1015" s="44">
        <v>0</v>
      </c>
      <c r="J1015" s="44">
        <v>0</v>
      </c>
      <c r="K1015" s="44">
        <v>0</v>
      </c>
      <c r="L1015" s="44">
        <v>0</v>
      </c>
      <c r="M1015" s="43">
        <f t="shared" si="68"/>
        <v>0</v>
      </c>
    </row>
    <row r="1016" spans="1:13" s="16" customFormat="1" ht="21" hidden="1">
      <c r="A1016" s="39" t="s">
        <v>1748</v>
      </c>
      <c r="B1016" s="41" t="s">
        <v>626</v>
      </c>
      <c r="C1016" s="42">
        <f t="shared" si="66"/>
        <v>1002986758.06</v>
      </c>
      <c r="D1016" s="42">
        <v>701932115.92</v>
      </c>
      <c r="E1016" s="42">
        <v>1860000</v>
      </c>
      <c r="F1016" s="42">
        <v>198767637.47</v>
      </c>
      <c r="G1016" s="42">
        <v>100427004.67</v>
      </c>
      <c r="H1016" s="42">
        <f t="shared" si="67"/>
        <v>78235773.99</v>
      </c>
      <c r="I1016" s="44">
        <v>45500345.05</v>
      </c>
      <c r="J1016" s="44">
        <v>0</v>
      </c>
      <c r="K1016" s="44">
        <v>22496399.08</v>
      </c>
      <c r="L1016" s="44">
        <v>10239029.86</v>
      </c>
      <c r="M1016" s="43">
        <f t="shared" si="68"/>
        <v>0.078002798502869</v>
      </c>
    </row>
    <row r="1017" spans="1:13" s="16" customFormat="1" ht="21" hidden="1">
      <c r="A1017" s="39" t="s">
        <v>1602</v>
      </c>
      <c r="B1017" s="41" t="s">
        <v>627</v>
      </c>
      <c r="C1017" s="42">
        <f t="shared" si="66"/>
        <v>64609166</v>
      </c>
      <c r="D1017" s="42">
        <v>52541566</v>
      </c>
      <c r="E1017" s="42">
        <v>0</v>
      </c>
      <c r="F1017" s="42">
        <v>10466300</v>
      </c>
      <c r="G1017" s="42">
        <v>1601300</v>
      </c>
      <c r="H1017" s="42">
        <f t="shared" si="67"/>
        <v>0</v>
      </c>
      <c r="I1017" s="44">
        <v>0</v>
      </c>
      <c r="J1017" s="44">
        <v>0</v>
      </c>
      <c r="K1017" s="44">
        <v>0</v>
      </c>
      <c r="L1017" s="44">
        <v>0</v>
      </c>
      <c r="M1017" s="43">
        <f t="shared" si="68"/>
        <v>0</v>
      </c>
    </row>
    <row r="1018" spans="1:13" s="16" customFormat="1" ht="13.5" hidden="1">
      <c r="A1018" s="39" t="s">
        <v>1729</v>
      </c>
      <c r="B1018" s="41" t="s">
        <v>628</v>
      </c>
      <c r="C1018" s="42">
        <f t="shared" si="66"/>
        <v>64609166</v>
      </c>
      <c r="D1018" s="42">
        <v>52541566</v>
      </c>
      <c r="E1018" s="42">
        <v>0</v>
      </c>
      <c r="F1018" s="42">
        <v>10466300</v>
      </c>
      <c r="G1018" s="42">
        <v>1601300</v>
      </c>
      <c r="H1018" s="42">
        <f t="shared" si="67"/>
        <v>0</v>
      </c>
      <c r="I1018" s="44">
        <v>0</v>
      </c>
      <c r="J1018" s="44">
        <v>0</v>
      </c>
      <c r="K1018" s="44">
        <v>0</v>
      </c>
      <c r="L1018" s="44">
        <v>0</v>
      </c>
      <c r="M1018" s="43">
        <f t="shared" si="68"/>
        <v>0</v>
      </c>
    </row>
    <row r="1019" spans="1:13" s="16" customFormat="1" ht="21" hidden="1">
      <c r="A1019" s="39" t="s">
        <v>250</v>
      </c>
      <c r="B1019" s="41" t="s">
        <v>629</v>
      </c>
      <c r="C1019" s="42">
        <f t="shared" si="66"/>
        <v>64609166</v>
      </c>
      <c r="D1019" s="42">
        <v>52541566</v>
      </c>
      <c r="E1019" s="42">
        <v>0</v>
      </c>
      <c r="F1019" s="42">
        <v>10466300</v>
      </c>
      <c r="G1019" s="42">
        <v>1601300</v>
      </c>
      <c r="H1019" s="42">
        <f t="shared" si="67"/>
        <v>0</v>
      </c>
      <c r="I1019" s="44">
        <v>0</v>
      </c>
      <c r="J1019" s="44">
        <v>0</v>
      </c>
      <c r="K1019" s="44">
        <v>0</v>
      </c>
      <c r="L1019" s="44">
        <v>0</v>
      </c>
      <c r="M1019" s="43">
        <f t="shared" si="68"/>
        <v>0</v>
      </c>
    </row>
    <row r="1020" spans="1:13" s="16" customFormat="1" ht="13.5" hidden="1">
      <c r="A1020" s="39" t="s">
        <v>1474</v>
      </c>
      <c r="B1020" s="41" t="s">
        <v>630</v>
      </c>
      <c r="C1020" s="42">
        <f t="shared" si="66"/>
        <v>0</v>
      </c>
      <c r="D1020" s="42">
        <v>0</v>
      </c>
      <c r="E1020" s="42">
        <v>0</v>
      </c>
      <c r="F1020" s="42">
        <v>0</v>
      </c>
      <c r="G1020" s="42">
        <v>0</v>
      </c>
      <c r="H1020" s="42">
        <f t="shared" si="67"/>
        <v>0</v>
      </c>
      <c r="I1020" s="44">
        <v>0</v>
      </c>
      <c r="J1020" s="44">
        <v>0</v>
      </c>
      <c r="K1020" s="44">
        <v>0</v>
      </c>
      <c r="L1020" s="44">
        <v>0</v>
      </c>
      <c r="M1020" s="43" t="e">
        <f t="shared" si="68"/>
        <v>#DIV/0!</v>
      </c>
    </row>
    <row r="1021" spans="1:13" s="16" customFormat="1" ht="13.5" hidden="1">
      <c r="A1021" s="39" t="s">
        <v>258</v>
      </c>
      <c r="B1021" s="41" t="s">
        <v>631</v>
      </c>
      <c r="C1021" s="42">
        <f t="shared" si="66"/>
        <v>0</v>
      </c>
      <c r="D1021" s="42">
        <v>0</v>
      </c>
      <c r="E1021" s="42">
        <v>0</v>
      </c>
      <c r="F1021" s="42">
        <v>0</v>
      </c>
      <c r="G1021" s="42">
        <v>0</v>
      </c>
      <c r="H1021" s="42">
        <f t="shared" si="67"/>
        <v>0</v>
      </c>
      <c r="I1021" s="44">
        <v>0</v>
      </c>
      <c r="J1021" s="44">
        <v>0</v>
      </c>
      <c r="K1021" s="44">
        <v>0</v>
      </c>
      <c r="L1021" s="44">
        <v>0</v>
      </c>
      <c r="M1021" s="43" t="e">
        <f t="shared" si="68"/>
        <v>#DIV/0!</v>
      </c>
    </row>
    <row r="1022" spans="1:13" s="16" customFormat="1" ht="21" hidden="1">
      <c r="A1022" s="39" t="s">
        <v>1629</v>
      </c>
      <c r="B1022" s="41" t="s">
        <v>632</v>
      </c>
      <c r="C1022" s="42">
        <f t="shared" si="66"/>
        <v>0</v>
      </c>
      <c r="D1022" s="42">
        <v>0</v>
      </c>
      <c r="E1022" s="42">
        <v>0</v>
      </c>
      <c r="F1022" s="42">
        <v>0</v>
      </c>
      <c r="G1022" s="42">
        <v>0</v>
      </c>
      <c r="H1022" s="42">
        <f t="shared" si="67"/>
        <v>0</v>
      </c>
      <c r="I1022" s="44">
        <v>0</v>
      </c>
      <c r="J1022" s="44">
        <v>0</v>
      </c>
      <c r="K1022" s="44">
        <v>0</v>
      </c>
      <c r="L1022" s="44">
        <v>0</v>
      </c>
      <c r="M1022" s="43" t="e">
        <f t="shared" si="68"/>
        <v>#DIV/0!</v>
      </c>
    </row>
    <row r="1023" spans="1:13" s="16" customFormat="1" ht="21" hidden="1">
      <c r="A1023" s="39" t="s">
        <v>1528</v>
      </c>
      <c r="B1023" s="41" t="s">
        <v>633</v>
      </c>
      <c r="C1023" s="42">
        <f t="shared" si="66"/>
        <v>0</v>
      </c>
      <c r="D1023" s="42">
        <v>0</v>
      </c>
      <c r="E1023" s="42">
        <v>0</v>
      </c>
      <c r="F1023" s="42">
        <v>0</v>
      </c>
      <c r="G1023" s="42">
        <v>0</v>
      </c>
      <c r="H1023" s="42">
        <f t="shared" si="67"/>
        <v>0</v>
      </c>
      <c r="I1023" s="44">
        <v>0</v>
      </c>
      <c r="J1023" s="44">
        <v>0</v>
      </c>
      <c r="K1023" s="44">
        <v>0</v>
      </c>
      <c r="L1023" s="44">
        <v>0</v>
      </c>
      <c r="M1023" s="43" t="e">
        <f t="shared" si="68"/>
        <v>#DIV/0!</v>
      </c>
    </row>
    <row r="1024" spans="1:13" s="16" customFormat="1" ht="21" hidden="1">
      <c r="A1024" s="39" t="s">
        <v>1715</v>
      </c>
      <c r="B1024" s="41" t="s">
        <v>634</v>
      </c>
      <c r="C1024" s="42">
        <f t="shared" si="66"/>
        <v>59375536.15</v>
      </c>
      <c r="D1024" s="42">
        <v>46092511</v>
      </c>
      <c r="E1024" s="42">
        <v>0</v>
      </c>
      <c r="F1024" s="42">
        <v>13283025.15</v>
      </c>
      <c r="G1024" s="42">
        <v>0</v>
      </c>
      <c r="H1024" s="42">
        <f t="shared" si="67"/>
        <v>6338953.109999999</v>
      </c>
      <c r="I1024" s="44">
        <v>4740721.35</v>
      </c>
      <c r="J1024" s="44">
        <v>0</v>
      </c>
      <c r="K1024" s="44">
        <v>1598231.76</v>
      </c>
      <c r="L1024" s="44">
        <v>0</v>
      </c>
      <c r="M1024" s="43">
        <f t="shared" si="68"/>
        <v>0.10676035150210597</v>
      </c>
    </row>
    <row r="1025" spans="1:13" s="16" customFormat="1" ht="13.5" hidden="1">
      <c r="A1025" s="39" t="s">
        <v>1821</v>
      </c>
      <c r="B1025" s="41" t="s">
        <v>635</v>
      </c>
      <c r="C1025" s="42">
        <f t="shared" si="66"/>
        <v>59375536.15</v>
      </c>
      <c r="D1025" s="42">
        <v>46092511</v>
      </c>
      <c r="E1025" s="42">
        <v>0</v>
      </c>
      <c r="F1025" s="42">
        <v>13283025.15</v>
      </c>
      <c r="G1025" s="42">
        <v>0</v>
      </c>
      <c r="H1025" s="42">
        <f t="shared" si="67"/>
        <v>6338953.109999999</v>
      </c>
      <c r="I1025" s="44">
        <v>4740721.35</v>
      </c>
      <c r="J1025" s="44">
        <v>0</v>
      </c>
      <c r="K1025" s="44">
        <v>1598231.76</v>
      </c>
      <c r="L1025" s="44">
        <v>0</v>
      </c>
      <c r="M1025" s="43">
        <f t="shared" si="68"/>
        <v>0.10676035150210597</v>
      </c>
    </row>
    <row r="1026" spans="1:13" s="16" customFormat="1" ht="30.75" hidden="1">
      <c r="A1026" s="39" t="s">
        <v>1412</v>
      </c>
      <c r="B1026" s="41" t="s">
        <v>636</v>
      </c>
      <c r="C1026" s="42">
        <f t="shared" si="66"/>
        <v>59140536.15</v>
      </c>
      <c r="D1026" s="42">
        <v>46092511</v>
      </c>
      <c r="E1026" s="42">
        <v>0</v>
      </c>
      <c r="F1026" s="42">
        <v>13048025.15</v>
      </c>
      <c r="G1026" s="42">
        <v>0</v>
      </c>
      <c r="H1026" s="42">
        <f t="shared" si="67"/>
        <v>6338953.109999999</v>
      </c>
      <c r="I1026" s="44">
        <v>4740721.35</v>
      </c>
      <c r="J1026" s="44">
        <v>0</v>
      </c>
      <c r="K1026" s="44">
        <v>1598231.76</v>
      </c>
      <c r="L1026" s="44">
        <v>0</v>
      </c>
      <c r="M1026" s="43">
        <f t="shared" si="68"/>
        <v>0.1071845729284955</v>
      </c>
    </row>
    <row r="1027" spans="1:13" s="16" customFormat="1" ht="13.5" hidden="1">
      <c r="A1027" s="39" t="s">
        <v>1094</v>
      </c>
      <c r="B1027" s="41" t="s">
        <v>637</v>
      </c>
      <c r="C1027" s="42">
        <f t="shared" si="66"/>
        <v>235000</v>
      </c>
      <c r="D1027" s="42">
        <v>0</v>
      </c>
      <c r="E1027" s="42">
        <v>0</v>
      </c>
      <c r="F1027" s="42">
        <v>235000</v>
      </c>
      <c r="G1027" s="42">
        <v>0</v>
      </c>
      <c r="H1027" s="42">
        <f t="shared" si="67"/>
        <v>0</v>
      </c>
      <c r="I1027" s="44">
        <v>0</v>
      </c>
      <c r="J1027" s="44">
        <v>0</v>
      </c>
      <c r="K1027" s="44">
        <v>0</v>
      </c>
      <c r="L1027" s="44">
        <v>0</v>
      </c>
      <c r="M1027" s="43">
        <f t="shared" si="68"/>
        <v>0</v>
      </c>
    </row>
    <row r="1028" spans="1:13" s="16" customFormat="1" ht="13.5" hidden="1">
      <c r="A1028" s="39" t="s">
        <v>1853</v>
      </c>
      <c r="B1028" s="41" t="s">
        <v>638</v>
      </c>
      <c r="C1028" s="42">
        <f t="shared" si="66"/>
        <v>4211460.09</v>
      </c>
      <c r="D1028" s="42">
        <v>1000690.13</v>
      </c>
      <c r="E1028" s="42">
        <v>0</v>
      </c>
      <c r="F1028" s="42">
        <v>1625100.55</v>
      </c>
      <c r="G1028" s="42">
        <v>1585669.41</v>
      </c>
      <c r="H1028" s="42">
        <f t="shared" si="67"/>
        <v>2315903.34</v>
      </c>
      <c r="I1028" s="44">
        <v>934711.61</v>
      </c>
      <c r="J1028" s="44">
        <v>0</v>
      </c>
      <c r="K1028" s="44">
        <v>26984.9</v>
      </c>
      <c r="L1028" s="44">
        <v>1354206.83</v>
      </c>
      <c r="M1028" s="43">
        <f t="shared" si="68"/>
        <v>0.5499050900420619</v>
      </c>
    </row>
    <row r="1029" spans="1:13" s="16" customFormat="1" ht="30.75" hidden="1">
      <c r="A1029" s="39" t="s">
        <v>1857</v>
      </c>
      <c r="B1029" s="41" t="s">
        <v>639</v>
      </c>
      <c r="C1029" s="42">
        <f t="shared" si="66"/>
        <v>1239739.47</v>
      </c>
      <c r="D1029" s="42">
        <v>0</v>
      </c>
      <c r="E1029" s="42">
        <v>0</v>
      </c>
      <c r="F1029" s="42">
        <v>1174739.47</v>
      </c>
      <c r="G1029" s="42">
        <v>65000</v>
      </c>
      <c r="H1029" s="42">
        <f t="shared" si="67"/>
        <v>18065.9</v>
      </c>
      <c r="I1029" s="44">
        <v>0</v>
      </c>
      <c r="J1029" s="44">
        <v>0</v>
      </c>
      <c r="K1029" s="44">
        <v>18065.9</v>
      </c>
      <c r="L1029" s="44">
        <v>0</v>
      </c>
      <c r="M1029" s="43">
        <f t="shared" si="68"/>
        <v>0.014572335911834768</v>
      </c>
    </row>
    <row r="1030" spans="1:13" s="16" customFormat="1" ht="30.75" hidden="1">
      <c r="A1030" s="39" t="s">
        <v>1933</v>
      </c>
      <c r="B1030" s="41" t="s">
        <v>640</v>
      </c>
      <c r="C1030" s="42">
        <f t="shared" si="66"/>
        <v>1224739.47</v>
      </c>
      <c r="D1030" s="42">
        <v>0</v>
      </c>
      <c r="E1030" s="42">
        <v>0</v>
      </c>
      <c r="F1030" s="42">
        <v>1174739.47</v>
      </c>
      <c r="G1030" s="42">
        <v>50000</v>
      </c>
      <c r="H1030" s="42">
        <f t="shared" si="67"/>
        <v>18065.9</v>
      </c>
      <c r="I1030" s="44">
        <v>0</v>
      </c>
      <c r="J1030" s="44">
        <v>0</v>
      </c>
      <c r="K1030" s="44">
        <v>18065.9</v>
      </c>
      <c r="L1030" s="44">
        <v>0</v>
      </c>
      <c r="M1030" s="43">
        <f t="shared" si="68"/>
        <v>0.014750810635669317</v>
      </c>
    </row>
    <row r="1031" spans="1:13" s="16" customFormat="1" ht="30.75" hidden="1">
      <c r="A1031" s="39" t="s">
        <v>1705</v>
      </c>
      <c r="B1031" s="41" t="s">
        <v>641</v>
      </c>
      <c r="C1031" s="42">
        <f t="shared" si="66"/>
        <v>15000</v>
      </c>
      <c r="D1031" s="42">
        <v>0</v>
      </c>
      <c r="E1031" s="42">
        <v>0</v>
      </c>
      <c r="F1031" s="42">
        <v>0</v>
      </c>
      <c r="G1031" s="42">
        <v>15000</v>
      </c>
      <c r="H1031" s="42">
        <f t="shared" si="67"/>
        <v>0</v>
      </c>
      <c r="I1031" s="44">
        <v>0</v>
      </c>
      <c r="J1031" s="44">
        <v>0</v>
      </c>
      <c r="K1031" s="44">
        <v>0</v>
      </c>
      <c r="L1031" s="44">
        <v>0</v>
      </c>
      <c r="M1031" s="43">
        <f t="shared" si="68"/>
        <v>0</v>
      </c>
    </row>
    <row r="1032" spans="1:13" s="16" customFormat="1" ht="13.5" hidden="1">
      <c r="A1032" s="39" t="s">
        <v>165</v>
      </c>
      <c r="B1032" s="41" t="s">
        <v>642</v>
      </c>
      <c r="C1032" s="42">
        <f aca="true" t="shared" si="69" ref="C1032:C1068">SUM(D1032:G1032)</f>
        <v>1387836.21</v>
      </c>
      <c r="D1032" s="42">
        <v>968475.13</v>
      </c>
      <c r="E1032" s="42">
        <v>0</v>
      </c>
      <c r="F1032" s="42">
        <v>419361.08</v>
      </c>
      <c r="G1032" s="42">
        <v>0</v>
      </c>
      <c r="H1032" s="42">
        <f aca="true" t="shared" si="70" ref="H1032:H1068">SUM(I1032:L1032)</f>
        <v>920736.61</v>
      </c>
      <c r="I1032" s="44">
        <v>920736.61</v>
      </c>
      <c r="J1032" s="44">
        <v>0</v>
      </c>
      <c r="K1032" s="44">
        <v>0</v>
      </c>
      <c r="L1032" s="44">
        <v>0</v>
      </c>
      <c r="M1032" s="43">
        <f aca="true" t="shared" si="71" ref="M1032:M1068">H1032/C1032</f>
        <v>0.6634331943248548</v>
      </c>
    </row>
    <row r="1033" spans="1:13" s="16" customFormat="1" ht="21" hidden="1">
      <c r="A1033" s="39" t="s">
        <v>2010</v>
      </c>
      <c r="B1033" s="41" t="s">
        <v>643</v>
      </c>
      <c r="C1033" s="42">
        <f t="shared" si="69"/>
        <v>1387836.21</v>
      </c>
      <c r="D1033" s="42">
        <v>968475.13</v>
      </c>
      <c r="E1033" s="42">
        <v>0</v>
      </c>
      <c r="F1033" s="42">
        <v>419361.08</v>
      </c>
      <c r="G1033" s="42">
        <v>0</v>
      </c>
      <c r="H1033" s="42">
        <f t="shared" si="70"/>
        <v>920736.61</v>
      </c>
      <c r="I1033" s="44">
        <v>920736.61</v>
      </c>
      <c r="J1033" s="44">
        <v>0</v>
      </c>
      <c r="K1033" s="44">
        <v>0</v>
      </c>
      <c r="L1033" s="44">
        <v>0</v>
      </c>
      <c r="M1033" s="43">
        <f t="shared" si="71"/>
        <v>0.6634331943248548</v>
      </c>
    </row>
    <row r="1034" spans="1:13" s="16" customFormat="1" ht="13.5" hidden="1">
      <c r="A1034" s="39" t="s">
        <v>1734</v>
      </c>
      <c r="B1034" s="41" t="s">
        <v>644</v>
      </c>
      <c r="C1034" s="42">
        <f t="shared" si="69"/>
        <v>1583884.41</v>
      </c>
      <c r="D1034" s="42">
        <v>32215</v>
      </c>
      <c r="E1034" s="42">
        <v>0</v>
      </c>
      <c r="F1034" s="42">
        <v>31000</v>
      </c>
      <c r="G1034" s="42">
        <v>1520669.41</v>
      </c>
      <c r="H1034" s="42">
        <f t="shared" si="70"/>
        <v>1377100.83</v>
      </c>
      <c r="I1034" s="44">
        <v>13975</v>
      </c>
      <c r="J1034" s="44">
        <v>0</v>
      </c>
      <c r="K1034" s="44">
        <v>8919</v>
      </c>
      <c r="L1034" s="44">
        <v>1354206.83</v>
      </c>
      <c r="M1034" s="43">
        <f t="shared" si="71"/>
        <v>0.8694452835734396</v>
      </c>
    </row>
    <row r="1035" spans="1:13" s="16" customFormat="1" ht="13.5" hidden="1">
      <c r="A1035" s="39" t="s">
        <v>1436</v>
      </c>
      <c r="B1035" s="41" t="s">
        <v>645</v>
      </c>
      <c r="C1035" s="42">
        <f t="shared" si="69"/>
        <v>1449859</v>
      </c>
      <c r="D1035" s="42">
        <v>2100</v>
      </c>
      <c r="E1035" s="42">
        <v>0</v>
      </c>
      <c r="F1035" s="42">
        <v>0</v>
      </c>
      <c r="G1035" s="42">
        <v>1447759</v>
      </c>
      <c r="H1035" s="42">
        <f t="shared" si="70"/>
        <v>1314243</v>
      </c>
      <c r="I1035" s="44">
        <v>0</v>
      </c>
      <c r="J1035" s="44">
        <v>0</v>
      </c>
      <c r="K1035" s="44">
        <v>0</v>
      </c>
      <c r="L1035" s="44">
        <v>1314243</v>
      </c>
      <c r="M1035" s="43">
        <f t="shared" si="71"/>
        <v>0.906462628434903</v>
      </c>
    </row>
    <row r="1036" spans="1:13" s="16" customFormat="1" ht="13.5" hidden="1">
      <c r="A1036" s="39" t="s">
        <v>1472</v>
      </c>
      <c r="B1036" s="41" t="s">
        <v>646</v>
      </c>
      <c r="C1036" s="42">
        <f t="shared" si="69"/>
        <v>118415.41</v>
      </c>
      <c r="D1036" s="42">
        <v>20115</v>
      </c>
      <c r="E1036" s="42">
        <v>0</v>
      </c>
      <c r="F1036" s="42">
        <v>30000</v>
      </c>
      <c r="G1036" s="42">
        <v>68300.41</v>
      </c>
      <c r="H1036" s="42">
        <f t="shared" si="70"/>
        <v>62293.41</v>
      </c>
      <c r="I1036" s="44">
        <v>13975</v>
      </c>
      <c r="J1036" s="44">
        <v>0</v>
      </c>
      <c r="K1036" s="44">
        <v>8919</v>
      </c>
      <c r="L1036" s="44">
        <v>39399.41</v>
      </c>
      <c r="M1036" s="43">
        <f t="shared" si="71"/>
        <v>0.5260583060937761</v>
      </c>
    </row>
    <row r="1037" spans="1:13" s="16" customFormat="1" ht="13.5" hidden="1">
      <c r="A1037" s="39" t="s">
        <v>1989</v>
      </c>
      <c r="B1037" s="41" t="s">
        <v>647</v>
      </c>
      <c r="C1037" s="42">
        <f t="shared" si="69"/>
        <v>15610</v>
      </c>
      <c r="D1037" s="42">
        <v>10000</v>
      </c>
      <c r="E1037" s="42">
        <v>0</v>
      </c>
      <c r="F1037" s="42">
        <v>1000</v>
      </c>
      <c r="G1037" s="42">
        <v>4610</v>
      </c>
      <c r="H1037" s="42">
        <f t="shared" si="70"/>
        <v>564.42</v>
      </c>
      <c r="I1037" s="44">
        <v>0</v>
      </c>
      <c r="J1037" s="44">
        <v>0</v>
      </c>
      <c r="K1037" s="44">
        <v>0</v>
      </c>
      <c r="L1037" s="44">
        <v>564.42</v>
      </c>
      <c r="M1037" s="43">
        <f t="shared" si="71"/>
        <v>0.036157591287636126</v>
      </c>
    </row>
    <row r="1038" spans="1:13" s="16" customFormat="1" ht="41.25" hidden="1">
      <c r="A1038" s="39" t="s">
        <v>2012</v>
      </c>
      <c r="B1038" s="41" t="s">
        <v>648</v>
      </c>
      <c r="C1038" s="42">
        <f t="shared" si="69"/>
        <v>283867669.49</v>
      </c>
      <c r="D1038" s="42">
        <v>250361427.09</v>
      </c>
      <c r="E1038" s="42">
        <v>5755446.4</v>
      </c>
      <c r="F1038" s="42">
        <v>24439516</v>
      </c>
      <c r="G1038" s="42">
        <v>3311280</v>
      </c>
      <c r="H1038" s="42">
        <f t="shared" si="70"/>
        <v>62928022.08</v>
      </c>
      <c r="I1038" s="44">
        <v>58766462.8</v>
      </c>
      <c r="J1038" s="44">
        <v>1053120.97</v>
      </c>
      <c r="K1038" s="44">
        <v>2385181.39</v>
      </c>
      <c r="L1038" s="44">
        <v>723256.92</v>
      </c>
      <c r="M1038" s="43">
        <f t="shared" si="71"/>
        <v>0.22168083527460955</v>
      </c>
    </row>
    <row r="1039" spans="1:13" s="16" customFormat="1" ht="13.5" hidden="1">
      <c r="A1039" s="39" t="s">
        <v>1931</v>
      </c>
      <c r="B1039" s="41" t="s">
        <v>649</v>
      </c>
      <c r="C1039" s="42">
        <f t="shared" si="69"/>
        <v>48539080.3</v>
      </c>
      <c r="D1039" s="42">
        <v>20788284.3</v>
      </c>
      <c r="E1039" s="42">
        <v>0</v>
      </c>
      <c r="F1039" s="42">
        <v>24439516</v>
      </c>
      <c r="G1039" s="42">
        <v>3311280</v>
      </c>
      <c r="H1039" s="42">
        <f t="shared" si="70"/>
        <v>7043837.859999999</v>
      </c>
      <c r="I1039" s="44">
        <v>3935399.55</v>
      </c>
      <c r="J1039" s="44">
        <v>0</v>
      </c>
      <c r="K1039" s="44">
        <v>2385181.39</v>
      </c>
      <c r="L1039" s="44">
        <v>723256.92</v>
      </c>
      <c r="M1039" s="43">
        <f t="shared" si="71"/>
        <v>0.14511683815319426</v>
      </c>
    </row>
    <row r="1040" spans="1:13" s="16" customFormat="1" ht="13.5" hidden="1">
      <c r="A1040" s="39" t="s">
        <v>2121</v>
      </c>
      <c r="B1040" s="41" t="s">
        <v>650</v>
      </c>
      <c r="C1040" s="42">
        <f t="shared" si="69"/>
        <v>36575884.3</v>
      </c>
      <c r="D1040" s="42">
        <v>15949284.3</v>
      </c>
      <c r="E1040" s="42">
        <v>0</v>
      </c>
      <c r="F1040" s="42">
        <v>18087000</v>
      </c>
      <c r="G1040" s="42">
        <v>2539600</v>
      </c>
      <c r="H1040" s="42">
        <f t="shared" si="70"/>
        <v>5485603.04</v>
      </c>
      <c r="I1040" s="44">
        <v>3019669.03</v>
      </c>
      <c r="J1040" s="44">
        <v>0</v>
      </c>
      <c r="K1040" s="44">
        <v>1918411.86</v>
      </c>
      <c r="L1040" s="44">
        <v>547522.15</v>
      </c>
      <c r="M1040" s="43">
        <f t="shared" si="71"/>
        <v>0.14997868527268937</v>
      </c>
    </row>
    <row r="1041" spans="1:13" s="16" customFormat="1" ht="21" hidden="1">
      <c r="A1041" s="39" t="s">
        <v>40</v>
      </c>
      <c r="B1041" s="41" t="s">
        <v>651</v>
      </c>
      <c r="C1041" s="42">
        <f t="shared" si="69"/>
        <v>965216</v>
      </c>
      <c r="D1041" s="42">
        <v>44300</v>
      </c>
      <c r="E1041" s="42">
        <v>0</v>
      </c>
      <c r="F1041" s="42">
        <v>920916</v>
      </c>
      <c r="G1041" s="42">
        <v>0</v>
      </c>
      <c r="H1041" s="42">
        <f t="shared" si="70"/>
        <v>302.9</v>
      </c>
      <c r="I1041" s="44">
        <v>240</v>
      </c>
      <c r="J1041" s="44">
        <v>0</v>
      </c>
      <c r="K1041" s="44">
        <v>62.9</v>
      </c>
      <c r="L1041" s="44">
        <v>0</v>
      </c>
      <c r="M1041" s="43">
        <f t="shared" si="71"/>
        <v>0.00031381576766236776</v>
      </c>
    </row>
    <row r="1042" spans="1:13" s="16" customFormat="1" ht="21" hidden="1">
      <c r="A1042" s="39" t="s">
        <v>2123</v>
      </c>
      <c r="B1042" s="41" t="s">
        <v>652</v>
      </c>
      <c r="C1042" s="42">
        <f t="shared" si="69"/>
        <v>10997980</v>
      </c>
      <c r="D1042" s="42">
        <v>4794700</v>
      </c>
      <c r="E1042" s="42">
        <v>0</v>
      </c>
      <c r="F1042" s="42">
        <v>5431600</v>
      </c>
      <c r="G1042" s="42">
        <v>771680</v>
      </c>
      <c r="H1042" s="42">
        <f t="shared" si="70"/>
        <v>1557931.92</v>
      </c>
      <c r="I1042" s="44">
        <v>915490.52</v>
      </c>
      <c r="J1042" s="44">
        <v>0</v>
      </c>
      <c r="K1042" s="44">
        <v>466706.63</v>
      </c>
      <c r="L1042" s="44">
        <v>175734.77</v>
      </c>
      <c r="M1042" s="43">
        <f t="shared" si="71"/>
        <v>0.1416561877726637</v>
      </c>
    </row>
    <row r="1043" spans="1:13" s="16" customFormat="1" ht="13.5" hidden="1">
      <c r="A1043" s="39" t="s">
        <v>101</v>
      </c>
      <c r="B1043" s="41" t="s">
        <v>653</v>
      </c>
      <c r="C1043" s="42">
        <f t="shared" si="69"/>
        <v>235328589.19</v>
      </c>
      <c r="D1043" s="42">
        <v>229573142.79</v>
      </c>
      <c r="E1043" s="42">
        <v>5755446.4</v>
      </c>
      <c r="F1043" s="42">
        <v>0</v>
      </c>
      <c r="G1043" s="42">
        <v>0</v>
      </c>
      <c r="H1043" s="42">
        <f t="shared" si="70"/>
        <v>55884184.22</v>
      </c>
      <c r="I1043" s="44">
        <v>54831063.25</v>
      </c>
      <c r="J1043" s="44">
        <v>1053120.97</v>
      </c>
      <c r="K1043" s="44">
        <v>0</v>
      </c>
      <c r="L1043" s="44">
        <v>0</v>
      </c>
      <c r="M1043" s="43">
        <f t="shared" si="71"/>
        <v>0.23747299217809925</v>
      </c>
    </row>
    <row r="1044" spans="1:13" s="16" customFormat="1" ht="13.5" hidden="1">
      <c r="A1044" s="39" t="s">
        <v>897</v>
      </c>
      <c r="B1044" s="41" t="s">
        <v>654</v>
      </c>
      <c r="C1044" s="42">
        <f t="shared" si="69"/>
        <v>180746185.73</v>
      </c>
      <c r="D1044" s="42">
        <v>176328677.73</v>
      </c>
      <c r="E1044" s="42">
        <v>4417508</v>
      </c>
      <c r="F1044" s="42">
        <v>0</v>
      </c>
      <c r="G1044" s="42">
        <v>0</v>
      </c>
      <c r="H1044" s="42">
        <f t="shared" si="70"/>
        <v>42997701.72</v>
      </c>
      <c r="I1044" s="44">
        <v>42219585.99</v>
      </c>
      <c r="J1044" s="44">
        <v>778115.73</v>
      </c>
      <c r="K1044" s="44">
        <v>0</v>
      </c>
      <c r="L1044" s="44">
        <v>0</v>
      </c>
      <c r="M1044" s="43">
        <f t="shared" si="71"/>
        <v>0.23788995350767894</v>
      </c>
    </row>
    <row r="1045" spans="1:13" s="16" customFormat="1" ht="21" hidden="1">
      <c r="A1045" s="39" t="s">
        <v>2040</v>
      </c>
      <c r="B1045" s="41" t="s">
        <v>655</v>
      </c>
      <c r="C1045" s="42">
        <f t="shared" si="69"/>
        <v>1436166.33</v>
      </c>
      <c r="D1045" s="42">
        <v>1432566.33</v>
      </c>
      <c r="E1045" s="42">
        <v>3600</v>
      </c>
      <c r="F1045" s="42">
        <v>0</v>
      </c>
      <c r="G1045" s="42">
        <v>0</v>
      </c>
      <c r="H1045" s="42">
        <f t="shared" si="70"/>
        <v>117425.45</v>
      </c>
      <c r="I1045" s="44">
        <v>116825.45</v>
      </c>
      <c r="J1045" s="44">
        <v>600</v>
      </c>
      <c r="K1045" s="44">
        <v>0</v>
      </c>
      <c r="L1045" s="44">
        <v>0</v>
      </c>
      <c r="M1045" s="43">
        <f t="shared" si="71"/>
        <v>0.0817631269770821</v>
      </c>
    </row>
    <row r="1046" spans="1:13" s="16" customFormat="1" ht="30.75" hidden="1">
      <c r="A1046" s="39" t="s">
        <v>2038</v>
      </c>
      <c r="B1046" s="41" t="s">
        <v>656</v>
      </c>
      <c r="C1046" s="42">
        <f t="shared" si="69"/>
        <v>53146237.129999995</v>
      </c>
      <c r="D1046" s="42">
        <v>51811898.73</v>
      </c>
      <c r="E1046" s="42">
        <v>1334338.4</v>
      </c>
      <c r="F1046" s="42">
        <v>0</v>
      </c>
      <c r="G1046" s="42">
        <v>0</v>
      </c>
      <c r="H1046" s="42">
        <f t="shared" si="70"/>
        <v>12769057.05</v>
      </c>
      <c r="I1046" s="44">
        <v>12494651.81</v>
      </c>
      <c r="J1046" s="44">
        <v>274405.24</v>
      </c>
      <c r="K1046" s="44">
        <v>0</v>
      </c>
      <c r="L1046" s="44">
        <v>0</v>
      </c>
      <c r="M1046" s="43">
        <f t="shared" si="71"/>
        <v>0.24026267407729834</v>
      </c>
    </row>
    <row r="1047" spans="1:13" s="16" customFormat="1" ht="21" hidden="1">
      <c r="A1047" s="39" t="s">
        <v>42</v>
      </c>
      <c r="B1047" s="41" t="s">
        <v>657</v>
      </c>
      <c r="C1047" s="42">
        <f t="shared" si="69"/>
        <v>159937231.95999998</v>
      </c>
      <c r="D1047" s="42">
        <v>120839543.6</v>
      </c>
      <c r="E1047" s="42">
        <v>11106994</v>
      </c>
      <c r="F1047" s="42">
        <v>8082270</v>
      </c>
      <c r="G1047" s="42">
        <v>19908424.36</v>
      </c>
      <c r="H1047" s="42">
        <f t="shared" si="70"/>
        <v>2945505.91</v>
      </c>
      <c r="I1047" s="44">
        <v>1368365.72</v>
      </c>
      <c r="J1047" s="44">
        <v>212762.85</v>
      </c>
      <c r="K1047" s="44">
        <v>622209.06</v>
      </c>
      <c r="L1047" s="44">
        <v>742168.28</v>
      </c>
      <c r="M1047" s="43">
        <f t="shared" si="71"/>
        <v>0.018416636788716377</v>
      </c>
    </row>
    <row r="1048" spans="1:13" s="16" customFormat="1" ht="21" hidden="1">
      <c r="A1048" s="39" t="s">
        <v>2034</v>
      </c>
      <c r="B1048" s="41" t="s">
        <v>658</v>
      </c>
      <c r="C1048" s="42">
        <f t="shared" si="69"/>
        <v>159937231.95999998</v>
      </c>
      <c r="D1048" s="42">
        <v>120839543.6</v>
      </c>
      <c r="E1048" s="42">
        <v>11106994</v>
      </c>
      <c r="F1048" s="42">
        <v>8082270</v>
      </c>
      <c r="G1048" s="42">
        <v>19908424.36</v>
      </c>
      <c r="H1048" s="42">
        <f t="shared" si="70"/>
        <v>2945505.91</v>
      </c>
      <c r="I1048" s="44">
        <v>1368365.72</v>
      </c>
      <c r="J1048" s="44">
        <v>212762.85</v>
      </c>
      <c r="K1048" s="44">
        <v>622209.06</v>
      </c>
      <c r="L1048" s="44">
        <v>742168.28</v>
      </c>
      <c r="M1048" s="43">
        <f t="shared" si="71"/>
        <v>0.018416636788716377</v>
      </c>
    </row>
    <row r="1049" spans="1:13" s="16" customFormat="1" ht="21" hidden="1">
      <c r="A1049" s="39" t="s">
        <v>35</v>
      </c>
      <c r="B1049" s="41" t="s">
        <v>659</v>
      </c>
      <c r="C1049" s="42">
        <f t="shared" si="69"/>
        <v>753601.51</v>
      </c>
      <c r="D1049" s="42">
        <v>376637.51</v>
      </c>
      <c r="E1049" s="42">
        <v>0</v>
      </c>
      <c r="F1049" s="42">
        <v>376964</v>
      </c>
      <c r="G1049" s="42">
        <v>0</v>
      </c>
      <c r="H1049" s="42">
        <f t="shared" si="70"/>
        <v>84296.58</v>
      </c>
      <c r="I1049" s="44">
        <v>25829.79</v>
      </c>
      <c r="J1049" s="44">
        <v>0</v>
      </c>
      <c r="K1049" s="44">
        <v>58466.79</v>
      </c>
      <c r="L1049" s="44">
        <v>0</v>
      </c>
      <c r="M1049" s="43">
        <f t="shared" si="71"/>
        <v>0.11185829497608092</v>
      </c>
    </row>
    <row r="1050" spans="1:13" s="16" customFormat="1" ht="21" hidden="1">
      <c r="A1050" s="39" t="s">
        <v>946</v>
      </c>
      <c r="B1050" s="41" t="s">
        <v>660</v>
      </c>
      <c r="C1050" s="42">
        <f t="shared" si="69"/>
        <v>99921717.48</v>
      </c>
      <c r="D1050" s="42">
        <v>97303707.48</v>
      </c>
      <c r="E1050" s="42">
        <v>0</v>
      </c>
      <c r="F1050" s="42">
        <v>2618010</v>
      </c>
      <c r="G1050" s="42">
        <v>0</v>
      </c>
      <c r="H1050" s="42">
        <f t="shared" si="70"/>
        <v>1118706.05</v>
      </c>
      <c r="I1050" s="44">
        <v>1118706.05</v>
      </c>
      <c r="J1050" s="44">
        <v>0</v>
      </c>
      <c r="K1050" s="44">
        <v>0</v>
      </c>
      <c r="L1050" s="44">
        <v>0</v>
      </c>
      <c r="M1050" s="43">
        <f t="shared" si="71"/>
        <v>0.011195824873846034</v>
      </c>
    </row>
    <row r="1051" spans="1:13" s="16" customFormat="1" ht="21" hidden="1">
      <c r="A1051" s="39" t="s">
        <v>1748</v>
      </c>
      <c r="B1051" s="41" t="s">
        <v>661</v>
      </c>
      <c r="C1051" s="42">
        <f t="shared" si="69"/>
        <v>59261912.97</v>
      </c>
      <c r="D1051" s="42">
        <v>23159198.61</v>
      </c>
      <c r="E1051" s="42">
        <v>11106994</v>
      </c>
      <c r="F1051" s="42">
        <v>5087296</v>
      </c>
      <c r="G1051" s="42">
        <v>19908424.36</v>
      </c>
      <c r="H1051" s="42">
        <f t="shared" si="70"/>
        <v>1742503.28</v>
      </c>
      <c r="I1051" s="44">
        <v>223829.88</v>
      </c>
      <c r="J1051" s="44">
        <v>212762.85</v>
      </c>
      <c r="K1051" s="44">
        <v>563742.27</v>
      </c>
      <c r="L1051" s="44">
        <v>742168.28</v>
      </c>
      <c r="M1051" s="43">
        <f t="shared" si="71"/>
        <v>0.029403426124332215</v>
      </c>
    </row>
    <row r="1052" spans="1:13" s="16" customFormat="1" ht="13.5" hidden="1">
      <c r="A1052" s="39" t="s">
        <v>1908</v>
      </c>
      <c r="B1052" s="41" t="s">
        <v>662</v>
      </c>
      <c r="C1052" s="42">
        <f t="shared" si="69"/>
        <v>95000</v>
      </c>
      <c r="D1052" s="42">
        <v>95000</v>
      </c>
      <c r="E1052" s="42">
        <v>0</v>
      </c>
      <c r="F1052" s="42">
        <v>0</v>
      </c>
      <c r="G1052" s="42">
        <v>0</v>
      </c>
      <c r="H1052" s="42">
        <f t="shared" si="70"/>
        <v>64108.2</v>
      </c>
      <c r="I1052" s="44">
        <v>64108.2</v>
      </c>
      <c r="J1052" s="44">
        <v>0</v>
      </c>
      <c r="K1052" s="44">
        <v>0</v>
      </c>
      <c r="L1052" s="44">
        <v>0</v>
      </c>
      <c r="M1052" s="43">
        <f t="shared" si="71"/>
        <v>0.6748231578947368</v>
      </c>
    </row>
    <row r="1053" spans="1:13" s="16" customFormat="1" ht="21" hidden="1">
      <c r="A1053" s="39" t="s">
        <v>1732</v>
      </c>
      <c r="B1053" s="41" t="s">
        <v>663</v>
      </c>
      <c r="C1053" s="42">
        <f t="shared" si="69"/>
        <v>95000</v>
      </c>
      <c r="D1053" s="42">
        <v>95000</v>
      </c>
      <c r="E1053" s="42">
        <v>0</v>
      </c>
      <c r="F1053" s="42">
        <v>0</v>
      </c>
      <c r="G1053" s="42">
        <v>0</v>
      </c>
      <c r="H1053" s="42">
        <f t="shared" si="70"/>
        <v>64108.2</v>
      </c>
      <c r="I1053" s="44">
        <v>64108.2</v>
      </c>
      <c r="J1053" s="44">
        <v>0</v>
      </c>
      <c r="K1053" s="44">
        <v>0</v>
      </c>
      <c r="L1053" s="44">
        <v>0</v>
      </c>
      <c r="M1053" s="43">
        <f t="shared" si="71"/>
        <v>0.6748231578947368</v>
      </c>
    </row>
    <row r="1054" spans="1:13" s="16" customFormat="1" ht="21" hidden="1">
      <c r="A1054" s="39" t="s">
        <v>1462</v>
      </c>
      <c r="B1054" s="41" t="s">
        <v>664</v>
      </c>
      <c r="C1054" s="42">
        <f t="shared" si="69"/>
        <v>95000</v>
      </c>
      <c r="D1054" s="42">
        <v>95000</v>
      </c>
      <c r="E1054" s="42">
        <v>0</v>
      </c>
      <c r="F1054" s="42">
        <v>0</v>
      </c>
      <c r="G1054" s="42">
        <v>0</v>
      </c>
      <c r="H1054" s="42">
        <f t="shared" si="70"/>
        <v>64108.2</v>
      </c>
      <c r="I1054" s="44">
        <v>64108.2</v>
      </c>
      <c r="J1054" s="44">
        <v>0</v>
      </c>
      <c r="K1054" s="44">
        <v>0</v>
      </c>
      <c r="L1054" s="44">
        <v>0</v>
      </c>
      <c r="M1054" s="43">
        <f t="shared" si="71"/>
        <v>0.6748231578947368</v>
      </c>
    </row>
    <row r="1055" spans="1:13" s="16" customFormat="1" ht="21" hidden="1">
      <c r="A1055" s="39" t="s">
        <v>1602</v>
      </c>
      <c r="B1055" s="41" t="s">
        <v>665</v>
      </c>
      <c r="C1055" s="42">
        <f t="shared" si="69"/>
        <v>3290000</v>
      </c>
      <c r="D1055" s="42">
        <v>0</v>
      </c>
      <c r="E1055" s="42">
        <v>3290000</v>
      </c>
      <c r="F1055" s="42">
        <v>0</v>
      </c>
      <c r="G1055" s="42">
        <v>0</v>
      </c>
      <c r="H1055" s="42">
        <f t="shared" si="70"/>
        <v>0</v>
      </c>
      <c r="I1055" s="44">
        <v>0</v>
      </c>
      <c r="J1055" s="44">
        <v>0</v>
      </c>
      <c r="K1055" s="44">
        <v>0</v>
      </c>
      <c r="L1055" s="44">
        <v>0</v>
      </c>
      <c r="M1055" s="43">
        <f t="shared" si="71"/>
        <v>0</v>
      </c>
    </row>
    <row r="1056" spans="1:13" s="16" customFormat="1" ht="13.5" hidden="1">
      <c r="A1056" s="39" t="s">
        <v>1729</v>
      </c>
      <c r="B1056" s="41" t="s">
        <v>666</v>
      </c>
      <c r="C1056" s="42">
        <f t="shared" si="69"/>
        <v>3290000</v>
      </c>
      <c r="D1056" s="42">
        <v>0</v>
      </c>
      <c r="E1056" s="42">
        <v>3290000</v>
      </c>
      <c r="F1056" s="42">
        <v>0</v>
      </c>
      <c r="G1056" s="42">
        <v>0</v>
      </c>
      <c r="H1056" s="42">
        <f t="shared" si="70"/>
        <v>0</v>
      </c>
      <c r="I1056" s="44">
        <v>0</v>
      </c>
      <c r="J1056" s="44">
        <v>0</v>
      </c>
      <c r="K1056" s="44">
        <v>0</v>
      </c>
      <c r="L1056" s="44">
        <v>0</v>
      </c>
      <c r="M1056" s="43">
        <f t="shared" si="71"/>
        <v>0</v>
      </c>
    </row>
    <row r="1057" spans="1:13" s="16" customFormat="1" ht="21" hidden="1">
      <c r="A1057" s="39" t="s">
        <v>250</v>
      </c>
      <c r="B1057" s="41" t="s">
        <v>667</v>
      </c>
      <c r="C1057" s="42">
        <f t="shared" si="69"/>
        <v>3290000</v>
      </c>
      <c r="D1057" s="42">
        <v>0</v>
      </c>
      <c r="E1057" s="42">
        <v>3290000</v>
      </c>
      <c r="F1057" s="42">
        <v>0</v>
      </c>
      <c r="G1057" s="42">
        <v>0</v>
      </c>
      <c r="H1057" s="42">
        <f t="shared" si="70"/>
        <v>0</v>
      </c>
      <c r="I1057" s="44">
        <v>0</v>
      </c>
      <c r="J1057" s="44">
        <v>0</v>
      </c>
      <c r="K1057" s="44">
        <v>0</v>
      </c>
      <c r="L1057" s="44">
        <v>0</v>
      </c>
      <c r="M1057" s="43">
        <f t="shared" si="71"/>
        <v>0</v>
      </c>
    </row>
    <row r="1058" spans="1:13" s="16" customFormat="1" ht="21" hidden="1">
      <c r="A1058" s="39" t="s">
        <v>1715</v>
      </c>
      <c r="B1058" s="41" t="s">
        <v>668</v>
      </c>
      <c r="C1058" s="42">
        <f t="shared" si="69"/>
        <v>4912041</v>
      </c>
      <c r="D1058" s="42">
        <v>1709500</v>
      </c>
      <c r="E1058" s="42">
        <v>0</v>
      </c>
      <c r="F1058" s="42">
        <v>3202541</v>
      </c>
      <c r="G1058" s="42">
        <v>0</v>
      </c>
      <c r="H1058" s="42">
        <f t="shared" si="70"/>
        <v>808049.99</v>
      </c>
      <c r="I1058" s="44">
        <v>206779.49</v>
      </c>
      <c r="J1058" s="44">
        <v>0</v>
      </c>
      <c r="K1058" s="44">
        <v>601270.5</v>
      </c>
      <c r="L1058" s="44">
        <v>0</v>
      </c>
      <c r="M1058" s="43">
        <f t="shared" si="71"/>
        <v>0.16450391802511422</v>
      </c>
    </row>
    <row r="1059" spans="1:13" s="16" customFormat="1" ht="13.5" hidden="1">
      <c r="A1059" s="39" t="s">
        <v>1821</v>
      </c>
      <c r="B1059" s="41" t="s">
        <v>669</v>
      </c>
      <c r="C1059" s="42">
        <f t="shared" si="69"/>
        <v>4912041</v>
      </c>
      <c r="D1059" s="42">
        <v>1709500</v>
      </c>
      <c r="E1059" s="42">
        <v>0</v>
      </c>
      <c r="F1059" s="42">
        <v>3202541</v>
      </c>
      <c r="G1059" s="42">
        <v>0</v>
      </c>
      <c r="H1059" s="42">
        <f t="shared" si="70"/>
        <v>808049.99</v>
      </c>
      <c r="I1059" s="44">
        <v>206779.49</v>
      </c>
      <c r="J1059" s="44">
        <v>0</v>
      </c>
      <c r="K1059" s="44">
        <v>601270.5</v>
      </c>
      <c r="L1059" s="44">
        <v>0</v>
      </c>
      <c r="M1059" s="43">
        <f t="shared" si="71"/>
        <v>0.16450391802511422</v>
      </c>
    </row>
    <row r="1060" spans="1:13" s="16" customFormat="1" ht="30.75" hidden="1">
      <c r="A1060" s="39" t="s">
        <v>1412</v>
      </c>
      <c r="B1060" s="41" t="s">
        <v>670</v>
      </c>
      <c r="C1060" s="42">
        <f t="shared" si="69"/>
        <v>3202541</v>
      </c>
      <c r="D1060" s="42">
        <v>0</v>
      </c>
      <c r="E1060" s="42">
        <v>0</v>
      </c>
      <c r="F1060" s="42">
        <v>3202541</v>
      </c>
      <c r="G1060" s="42">
        <v>0</v>
      </c>
      <c r="H1060" s="42">
        <f t="shared" si="70"/>
        <v>601270.5</v>
      </c>
      <c r="I1060" s="44">
        <v>0</v>
      </c>
      <c r="J1060" s="44">
        <v>0</v>
      </c>
      <c r="K1060" s="44">
        <v>601270.5</v>
      </c>
      <c r="L1060" s="44">
        <v>0</v>
      </c>
      <c r="M1060" s="43">
        <f t="shared" si="71"/>
        <v>0.18774794764532288</v>
      </c>
    </row>
    <row r="1061" spans="1:13" s="16" customFormat="1" ht="13.5" hidden="1">
      <c r="A1061" s="39" t="s">
        <v>1094</v>
      </c>
      <c r="B1061" s="41" t="s">
        <v>671</v>
      </c>
      <c r="C1061" s="42">
        <f t="shared" si="69"/>
        <v>1709500</v>
      </c>
      <c r="D1061" s="42">
        <v>1709500</v>
      </c>
      <c r="E1061" s="42">
        <v>0</v>
      </c>
      <c r="F1061" s="42">
        <v>0</v>
      </c>
      <c r="G1061" s="42">
        <v>0</v>
      </c>
      <c r="H1061" s="42">
        <f t="shared" si="70"/>
        <v>206779.49</v>
      </c>
      <c r="I1061" s="44">
        <v>206779.49</v>
      </c>
      <c r="J1061" s="44">
        <v>0</v>
      </c>
      <c r="K1061" s="44">
        <v>0</v>
      </c>
      <c r="L1061" s="44">
        <v>0</v>
      </c>
      <c r="M1061" s="43">
        <f t="shared" si="71"/>
        <v>0.12095904650482597</v>
      </c>
    </row>
    <row r="1062" spans="1:13" s="16" customFormat="1" ht="13.5" hidden="1">
      <c r="A1062" s="39" t="s">
        <v>1853</v>
      </c>
      <c r="B1062" s="41" t="s">
        <v>672</v>
      </c>
      <c r="C1062" s="42">
        <f t="shared" si="69"/>
        <v>8831543.3</v>
      </c>
      <c r="D1062" s="42">
        <v>8593588.3</v>
      </c>
      <c r="E1062" s="42">
        <v>73728</v>
      </c>
      <c r="F1062" s="42">
        <v>156337</v>
      </c>
      <c r="G1062" s="42">
        <v>7890</v>
      </c>
      <c r="H1062" s="42">
        <f t="shared" si="70"/>
        <v>1008686.27</v>
      </c>
      <c r="I1062" s="44">
        <v>955643</v>
      </c>
      <c r="J1062" s="44">
        <v>12290</v>
      </c>
      <c r="K1062" s="44">
        <v>36765.27</v>
      </c>
      <c r="L1062" s="44">
        <v>3988</v>
      </c>
      <c r="M1062" s="43">
        <f t="shared" si="71"/>
        <v>0.11421404342772117</v>
      </c>
    </row>
    <row r="1063" spans="1:13" s="16" customFormat="1" ht="13.5" hidden="1">
      <c r="A1063" s="39" t="s">
        <v>165</v>
      </c>
      <c r="B1063" s="41" t="s">
        <v>673</v>
      </c>
      <c r="C1063" s="42">
        <f t="shared" si="69"/>
        <v>131800</v>
      </c>
      <c r="D1063" s="42">
        <v>129800</v>
      </c>
      <c r="E1063" s="42">
        <v>2000</v>
      </c>
      <c r="F1063" s="42">
        <v>0</v>
      </c>
      <c r="G1063" s="42">
        <v>0</v>
      </c>
      <c r="H1063" s="42">
        <f t="shared" si="70"/>
        <v>131800</v>
      </c>
      <c r="I1063" s="44">
        <v>129800</v>
      </c>
      <c r="J1063" s="44">
        <v>2000</v>
      </c>
      <c r="K1063" s="44">
        <v>0</v>
      </c>
      <c r="L1063" s="44">
        <v>0</v>
      </c>
      <c r="M1063" s="43">
        <f t="shared" si="71"/>
        <v>1</v>
      </c>
    </row>
    <row r="1064" spans="1:13" s="16" customFormat="1" ht="21" hidden="1">
      <c r="A1064" s="39" t="s">
        <v>2010</v>
      </c>
      <c r="B1064" s="41" t="s">
        <v>674</v>
      </c>
      <c r="C1064" s="42">
        <f t="shared" si="69"/>
        <v>131800</v>
      </c>
      <c r="D1064" s="42">
        <v>129800</v>
      </c>
      <c r="E1064" s="42">
        <v>2000</v>
      </c>
      <c r="F1064" s="42">
        <v>0</v>
      </c>
      <c r="G1064" s="42">
        <v>0</v>
      </c>
      <c r="H1064" s="42">
        <f t="shared" si="70"/>
        <v>131800</v>
      </c>
      <c r="I1064" s="44">
        <v>129800</v>
      </c>
      <c r="J1064" s="44">
        <v>2000</v>
      </c>
      <c r="K1064" s="44">
        <v>0</v>
      </c>
      <c r="L1064" s="44">
        <v>0</v>
      </c>
      <c r="M1064" s="43">
        <f t="shared" si="71"/>
        <v>1</v>
      </c>
    </row>
    <row r="1065" spans="1:13" s="16" customFormat="1" ht="13.5" hidden="1">
      <c r="A1065" s="39" t="s">
        <v>1734</v>
      </c>
      <c r="B1065" s="41" t="s">
        <v>675</v>
      </c>
      <c r="C1065" s="42">
        <f t="shared" si="69"/>
        <v>8699743.3</v>
      </c>
      <c r="D1065" s="42">
        <v>8463788.3</v>
      </c>
      <c r="E1065" s="42">
        <v>71728</v>
      </c>
      <c r="F1065" s="42">
        <v>156337</v>
      </c>
      <c r="G1065" s="42">
        <v>7890</v>
      </c>
      <c r="H1065" s="42">
        <f t="shared" si="70"/>
        <v>876886.27</v>
      </c>
      <c r="I1065" s="44">
        <v>825843</v>
      </c>
      <c r="J1065" s="44">
        <v>10290</v>
      </c>
      <c r="K1065" s="44">
        <v>36765.27</v>
      </c>
      <c r="L1065" s="44">
        <v>3988</v>
      </c>
      <c r="M1065" s="43">
        <f t="shared" si="71"/>
        <v>0.10079449930436453</v>
      </c>
    </row>
    <row r="1066" spans="1:13" s="16" customFormat="1" ht="13.5" hidden="1">
      <c r="A1066" s="39" t="s">
        <v>1436</v>
      </c>
      <c r="B1066" s="41" t="s">
        <v>676</v>
      </c>
      <c r="C1066" s="42">
        <f t="shared" si="69"/>
        <v>1103348</v>
      </c>
      <c r="D1066" s="42">
        <v>912300</v>
      </c>
      <c r="E1066" s="42">
        <v>44000</v>
      </c>
      <c r="F1066" s="42">
        <v>147048</v>
      </c>
      <c r="G1066" s="42">
        <v>0</v>
      </c>
      <c r="H1066" s="42">
        <f t="shared" si="70"/>
        <v>821757</v>
      </c>
      <c r="I1066" s="44">
        <v>782343</v>
      </c>
      <c r="J1066" s="44">
        <v>2657</v>
      </c>
      <c r="K1066" s="44">
        <v>36757</v>
      </c>
      <c r="L1066" s="44">
        <v>0</v>
      </c>
      <c r="M1066" s="43">
        <f t="shared" si="71"/>
        <v>0.7447849635835656</v>
      </c>
    </row>
    <row r="1067" spans="1:13" s="16" customFormat="1" ht="13.5" hidden="1">
      <c r="A1067" s="39" t="s">
        <v>1472</v>
      </c>
      <c r="B1067" s="41" t="s">
        <v>677</v>
      </c>
      <c r="C1067" s="42">
        <f t="shared" si="69"/>
        <v>48953</v>
      </c>
      <c r="D1067" s="42">
        <v>15835</v>
      </c>
      <c r="E1067" s="42">
        <v>22228</v>
      </c>
      <c r="F1067" s="42">
        <v>3000</v>
      </c>
      <c r="G1067" s="42">
        <v>7890</v>
      </c>
      <c r="H1067" s="42">
        <f t="shared" si="70"/>
        <v>11621</v>
      </c>
      <c r="I1067" s="44">
        <v>0</v>
      </c>
      <c r="J1067" s="44">
        <v>7633</v>
      </c>
      <c r="K1067" s="44">
        <v>0</v>
      </c>
      <c r="L1067" s="44">
        <v>3988</v>
      </c>
      <c r="M1067" s="43">
        <f t="shared" si="71"/>
        <v>0.23739096684575</v>
      </c>
    </row>
    <row r="1068" spans="1:13" s="16" customFormat="1" ht="13.5" hidden="1">
      <c r="A1068" s="39" t="s">
        <v>1989</v>
      </c>
      <c r="B1068" s="41" t="s">
        <v>678</v>
      </c>
      <c r="C1068" s="42">
        <f t="shared" si="69"/>
        <v>7547442.3</v>
      </c>
      <c r="D1068" s="42">
        <v>7535653.3</v>
      </c>
      <c r="E1068" s="42">
        <v>5500</v>
      </c>
      <c r="F1068" s="42">
        <v>6289</v>
      </c>
      <c r="G1068" s="42">
        <v>0</v>
      </c>
      <c r="H1068" s="42">
        <f t="shared" si="70"/>
        <v>43508.27</v>
      </c>
      <c r="I1068" s="44">
        <v>43500</v>
      </c>
      <c r="J1068" s="44">
        <v>0</v>
      </c>
      <c r="K1068" s="44">
        <v>8.27</v>
      </c>
      <c r="L1068" s="44">
        <v>0</v>
      </c>
      <c r="M1068" s="43">
        <f t="shared" si="71"/>
        <v>0.005764637644199016</v>
      </c>
    </row>
    <row r="1069" spans="1:13" s="16" customFormat="1" ht="41.25" hidden="1">
      <c r="A1069" s="39" t="s">
        <v>2012</v>
      </c>
      <c r="B1069" s="41" t="s">
        <v>705</v>
      </c>
      <c r="C1069" s="42">
        <f aca="true" t="shared" si="72" ref="C1069:C1113">SUM(D1069:G1069)</f>
        <v>1110642678.15</v>
      </c>
      <c r="D1069" s="42">
        <v>449970406.08</v>
      </c>
      <c r="E1069" s="42">
        <v>660672272.07</v>
      </c>
      <c r="F1069" s="42">
        <v>0</v>
      </c>
      <c r="G1069" s="42">
        <v>0</v>
      </c>
      <c r="H1069" s="42">
        <f aca="true" t="shared" si="73" ref="H1069:H1113">SUM(I1069:L1069)</f>
        <v>172056340.56</v>
      </c>
      <c r="I1069" s="44">
        <v>80673061.41</v>
      </c>
      <c r="J1069" s="44">
        <v>91383279.15</v>
      </c>
      <c r="K1069" s="44">
        <v>0</v>
      </c>
      <c r="L1069" s="44">
        <v>0</v>
      </c>
      <c r="M1069" s="43">
        <f aca="true" t="shared" si="74" ref="M1069:M1113">H1069/C1069</f>
        <v>0.15491601749591924</v>
      </c>
    </row>
    <row r="1070" spans="1:13" s="16" customFormat="1" ht="13.5" hidden="1">
      <c r="A1070" s="39" t="s">
        <v>1931</v>
      </c>
      <c r="B1070" s="41" t="s">
        <v>706</v>
      </c>
      <c r="C1070" s="42">
        <f t="shared" si="72"/>
        <v>909266172.47</v>
      </c>
      <c r="D1070" s="42">
        <v>341724259.68</v>
      </c>
      <c r="E1070" s="42">
        <v>567541912.79</v>
      </c>
      <c r="F1070" s="42">
        <v>0</v>
      </c>
      <c r="G1070" s="42">
        <v>0</v>
      </c>
      <c r="H1070" s="42">
        <f t="shared" si="73"/>
        <v>134551865.74</v>
      </c>
      <c r="I1070" s="44">
        <v>56154658.43</v>
      </c>
      <c r="J1070" s="44">
        <v>78397207.31</v>
      </c>
      <c r="K1070" s="44">
        <v>0</v>
      </c>
      <c r="L1070" s="44">
        <v>0</v>
      </c>
      <c r="M1070" s="43">
        <f t="shared" si="74"/>
        <v>0.14797852357631766</v>
      </c>
    </row>
    <row r="1071" spans="1:13" s="16" customFormat="1" ht="13.5" hidden="1">
      <c r="A1071" s="39" t="s">
        <v>2121</v>
      </c>
      <c r="B1071" s="41" t="s">
        <v>707</v>
      </c>
      <c r="C1071" s="42">
        <f t="shared" si="72"/>
        <v>691775666.49</v>
      </c>
      <c r="D1071" s="42">
        <v>262269860.32</v>
      </c>
      <c r="E1071" s="42">
        <v>429505806.17</v>
      </c>
      <c r="F1071" s="42">
        <v>0</v>
      </c>
      <c r="G1071" s="42">
        <v>0</v>
      </c>
      <c r="H1071" s="42">
        <f t="shared" si="73"/>
        <v>106233069.22</v>
      </c>
      <c r="I1071" s="44">
        <v>44099193.37</v>
      </c>
      <c r="J1071" s="44">
        <v>62133875.85</v>
      </c>
      <c r="K1071" s="44">
        <v>0</v>
      </c>
      <c r="L1071" s="44">
        <v>0</v>
      </c>
      <c r="M1071" s="43">
        <f t="shared" si="74"/>
        <v>0.15356577914776315</v>
      </c>
    </row>
    <row r="1072" spans="1:13" s="16" customFormat="1" ht="21" hidden="1">
      <c r="A1072" s="39" t="s">
        <v>40</v>
      </c>
      <c r="B1072" s="41" t="s">
        <v>708</v>
      </c>
      <c r="C1072" s="42">
        <f t="shared" si="72"/>
        <v>12262001.81</v>
      </c>
      <c r="D1072" s="42">
        <v>1534224.6</v>
      </c>
      <c r="E1072" s="42">
        <v>10727777.21</v>
      </c>
      <c r="F1072" s="42">
        <v>0</v>
      </c>
      <c r="G1072" s="42">
        <v>0</v>
      </c>
      <c r="H1072" s="42">
        <f t="shared" si="73"/>
        <v>772112.24</v>
      </c>
      <c r="I1072" s="44">
        <v>30413.54</v>
      </c>
      <c r="J1072" s="44">
        <v>741698.7</v>
      </c>
      <c r="K1072" s="44">
        <v>0</v>
      </c>
      <c r="L1072" s="44">
        <v>0</v>
      </c>
      <c r="M1072" s="43">
        <f t="shared" si="74"/>
        <v>0.06296787848867558</v>
      </c>
    </row>
    <row r="1073" spans="1:13" s="16" customFormat="1" ht="30.75" hidden="1">
      <c r="A1073" s="39" t="s">
        <v>2122</v>
      </c>
      <c r="B1073" s="41" t="s">
        <v>709</v>
      </c>
      <c r="C1073" s="42">
        <f t="shared" si="72"/>
        <v>98400</v>
      </c>
      <c r="D1073" s="42">
        <v>0</v>
      </c>
      <c r="E1073" s="42">
        <v>98400</v>
      </c>
      <c r="F1073" s="42">
        <v>0</v>
      </c>
      <c r="G1073" s="42">
        <v>0</v>
      </c>
      <c r="H1073" s="42">
        <f t="shared" si="73"/>
        <v>12120</v>
      </c>
      <c r="I1073" s="44">
        <v>0</v>
      </c>
      <c r="J1073" s="44">
        <v>12120</v>
      </c>
      <c r="K1073" s="44">
        <v>0</v>
      </c>
      <c r="L1073" s="44">
        <v>0</v>
      </c>
      <c r="M1073" s="43">
        <f t="shared" si="74"/>
        <v>0.12317073170731707</v>
      </c>
    </row>
    <row r="1074" spans="1:13" s="16" customFormat="1" ht="21" hidden="1">
      <c r="A1074" s="39" t="s">
        <v>2123</v>
      </c>
      <c r="B1074" s="41" t="s">
        <v>710</v>
      </c>
      <c r="C1074" s="42">
        <f t="shared" si="72"/>
        <v>205130104.17000002</v>
      </c>
      <c r="D1074" s="42">
        <v>77920174.76</v>
      </c>
      <c r="E1074" s="42">
        <v>127209929.41</v>
      </c>
      <c r="F1074" s="42">
        <v>0</v>
      </c>
      <c r="G1074" s="42">
        <v>0</v>
      </c>
      <c r="H1074" s="42">
        <f t="shared" si="73"/>
        <v>27534564.28</v>
      </c>
      <c r="I1074" s="44">
        <v>12025051.52</v>
      </c>
      <c r="J1074" s="44">
        <v>15509512.76</v>
      </c>
      <c r="K1074" s="44">
        <v>0</v>
      </c>
      <c r="L1074" s="44">
        <v>0</v>
      </c>
      <c r="M1074" s="43">
        <f t="shared" si="74"/>
        <v>0.13422975818888552</v>
      </c>
    </row>
    <row r="1075" spans="1:13" s="16" customFormat="1" ht="13.5" hidden="1">
      <c r="A1075" s="39" t="s">
        <v>101</v>
      </c>
      <c r="B1075" s="41" t="s">
        <v>711</v>
      </c>
      <c r="C1075" s="42">
        <f t="shared" si="72"/>
        <v>201376505.68</v>
      </c>
      <c r="D1075" s="42">
        <v>108246146.4</v>
      </c>
      <c r="E1075" s="42">
        <v>93130359.28</v>
      </c>
      <c r="F1075" s="42">
        <v>0</v>
      </c>
      <c r="G1075" s="42">
        <v>0</v>
      </c>
      <c r="H1075" s="42">
        <f t="shared" si="73"/>
        <v>37504474.82</v>
      </c>
      <c r="I1075" s="44">
        <v>24518402.98</v>
      </c>
      <c r="J1075" s="44">
        <v>12986071.84</v>
      </c>
      <c r="K1075" s="44">
        <v>0</v>
      </c>
      <c r="L1075" s="44">
        <v>0</v>
      </c>
      <c r="M1075" s="43">
        <f t="shared" si="74"/>
        <v>0.18624056810081402</v>
      </c>
    </row>
    <row r="1076" spans="1:13" s="16" customFormat="1" ht="13.5" hidden="1">
      <c r="A1076" s="39" t="s">
        <v>897</v>
      </c>
      <c r="B1076" s="41" t="s">
        <v>712</v>
      </c>
      <c r="C1076" s="42">
        <f t="shared" si="72"/>
        <v>153387745.8</v>
      </c>
      <c r="D1076" s="42">
        <v>83330529.04</v>
      </c>
      <c r="E1076" s="42">
        <v>70057216.76</v>
      </c>
      <c r="F1076" s="42">
        <v>0</v>
      </c>
      <c r="G1076" s="42">
        <v>0</v>
      </c>
      <c r="H1076" s="42">
        <f t="shared" si="73"/>
        <v>29183622.48</v>
      </c>
      <c r="I1076" s="44">
        <v>18913349.43</v>
      </c>
      <c r="J1076" s="44">
        <v>10270273.05</v>
      </c>
      <c r="K1076" s="44">
        <v>0</v>
      </c>
      <c r="L1076" s="44">
        <v>0</v>
      </c>
      <c r="M1076" s="43">
        <f t="shared" si="74"/>
        <v>0.19026045612569395</v>
      </c>
    </row>
    <row r="1077" spans="1:13" s="16" customFormat="1" ht="21" hidden="1">
      <c r="A1077" s="39" t="s">
        <v>2040</v>
      </c>
      <c r="B1077" s="41" t="s">
        <v>713</v>
      </c>
      <c r="C1077" s="42">
        <f t="shared" si="72"/>
        <v>2503353.3</v>
      </c>
      <c r="D1077" s="42">
        <v>311040</v>
      </c>
      <c r="E1077" s="42">
        <v>2192313.3</v>
      </c>
      <c r="F1077" s="42">
        <v>0</v>
      </c>
      <c r="G1077" s="42">
        <v>0</v>
      </c>
      <c r="H1077" s="42">
        <f t="shared" si="73"/>
        <v>189120.5</v>
      </c>
      <c r="I1077" s="44">
        <v>5570</v>
      </c>
      <c r="J1077" s="44">
        <v>183550.5</v>
      </c>
      <c r="K1077" s="44">
        <v>0</v>
      </c>
      <c r="L1077" s="44">
        <v>0</v>
      </c>
      <c r="M1077" s="43">
        <f t="shared" si="74"/>
        <v>0.07554686747571748</v>
      </c>
    </row>
    <row r="1078" spans="1:13" s="16" customFormat="1" ht="30.75" hidden="1">
      <c r="A1078" s="39" t="s">
        <v>2038</v>
      </c>
      <c r="B1078" s="41" t="s">
        <v>714</v>
      </c>
      <c r="C1078" s="42">
        <f t="shared" si="72"/>
        <v>45485406.58</v>
      </c>
      <c r="D1078" s="42">
        <v>24604577.36</v>
      </c>
      <c r="E1078" s="42">
        <v>20880829.22</v>
      </c>
      <c r="F1078" s="42">
        <v>0</v>
      </c>
      <c r="G1078" s="42">
        <v>0</v>
      </c>
      <c r="H1078" s="42">
        <f t="shared" si="73"/>
        <v>8131731.84</v>
      </c>
      <c r="I1078" s="44">
        <v>5599483.55</v>
      </c>
      <c r="J1078" s="44">
        <v>2532248.29</v>
      </c>
      <c r="K1078" s="44">
        <v>0</v>
      </c>
      <c r="L1078" s="44">
        <v>0</v>
      </c>
      <c r="M1078" s="43">
        <f t="shared" si="74"/>
        <v>0.17877672096209282</v>
      </c>
    </row>
    <row r="1079" spans="1:13" s="16" customFormat="1" ht="21" hidden="1">
      <c r="A1079" s="39" t="s">
        <v>42</v>
      </c>
      <c r="B1079" s="41" t="s">
        <v>715</v>
      </c>
      <c r="C1079" s="42">
        <f t="shared" si="72"/>
        <v>136514960.10999998</v>
      </c>
      <c r="D1079" s="42">
        <v>41485550.51</v>
      </c>
      <c r="E1079" s="42">
        <v>94989409.6</v>
      </c>
      <c r="F1079" s="42">
        <v>0</v>
      </c>
      <c r="G1079" s="42">
        <v>40000</v>
      </c>
      <c r="H1079" s="42">
        <f t="shared" si="73"/>
        <v>17403382.53</v>
      </c>
      <c r="I1079" s="44">
        <v>4442243.84</v>
      </c>
      <c r="J1079" s="44">
        <v>12961138.69</v>
      </c>
      <c r="K1079" s="44">
        <v>0</v>
      </c>
      <c r="L1079" s="44">
        <v>0</v>
      </c>
      <c r="M1079" s="43">
        <f t="shared" si="74"/>
        <v>0.12748333600930503</v>
      </c>
    </row>
    <row r="1080" spans="1:13" s="16" customFormat="1" ht="21" hidden="1">
      <c r="A1080" s="39" t="s">
        <v>2034</v>
      </c>
      <c r="B1080" s="41" t="s">
        <v>716</v>
      </c>
      <c r="C1080" s="42">
        <f t="shared" si="72"/>
        <v>136514960.10999998</v>
      </c>
      <c r="D1080" s="42">
        <v>41485550.51</v>
      </c>
      <c r="E1080" s="42">
        <v>94989409.6</v>
      </c>
      <c r="F1080" s="42">
        <v>0</v>
      </c>
      <c r="G1080" s="42">
        <v>40000</v>
      </c>
      <c r="H1080" s="42">
        <f t="shared" si="73"/>
        <v>17403382.53</v>
      </c>
      <c r="I1080" s="44">
        <v>4442243.84</v>
      </c>
      <c r="J1080" s="44">
        <v>12961138.69</v>
      </c>
      <c r="K1080" s="44">
        <v>0</v>
      </c>
      <c r="L1080" s="44">
        <v>0</v>
      </c>
      <c r="M1080" s="43">
        <f t="shared" si="74"/>
        <v>0.12748333600930503</v>
      </c>
    </row>
    <row r="1081" spans="1:13" s="16" customFormat="1" ht="21" hidden="1">
      <c r="A1081" s="39" t="s">
        <v>35</v>
      </c>
      <c r="B1081" s="41" t="s">
        <v>717</v>
      </c>
      <c r="C1081" s="42">
        <f t="shared" si="72"/>
        <v>10758684.64</v>
      </c>
      <c r="D1081" s="42">
        <v>1837580.39</v>
      </c>
      <c r="E1081" s="42">
        <v>8921104.25</v>
      </c>
      <c r="F1081" s="42">
        <v>0</v>
      </c>
      <c r="G1081" s="42">
        <v>0</v>
      </c>
      <c r="H1081" s="42">
        <f t="shared" si="73"/>
        <v>1789467.35</v>
      </c>
      <c r="I1081" s="44">
        <v>320770.62</v>
      </c>
      <c r="J1081" s="44">
        <v>1468696.73</v>
      </c>
      <c r="K1081" s="44">
        <v>0</v>
      </c>
      <c r="L1081" s="44">
        <v>0</v>
      </c>
      <c r="M1081" s="43">
        <f t="shared" si="74"/>
        <v>0.16632770732463814</v>
      </c>
    </row>
    <row r="1082" spans="1:13" s="16" customFormat="1" ht="21" hidden="1">
      <c r="A1082" s="39" t="s">
        <v>946</v>
      </c>
      <c r="B1082" s="41" t="s">
        <v>718</v>
      </c>
      <c r="C1082" s="42">
        <f t="shared" si="72"/>
        <v>435800</v>
      </c>
      <c r="D1082" s="42">
        <v>0</v>
      </c>
      <c r="E1082" s="42">
        <v>435800</v>
      </c>
      <c r="F1082" s="42">
        <v>0</v>
      </c>
      <c r="G1082" s="42">
        <v>0</v>
      </c>
      <c r="H1082" s="42">
        <f t="shared" si="73"/>
        <v>0</v>
      </c>
      <c r="I1082" s="44">
        <v>0</v>
      </c>
      <c r="J1082" s="44">
        <v>0</v>
      </c>
      <c r="K1082" s="44">
        <v>0</v>
      </c>
      <c r="L1082" s="44">
        <v>0</v>
      </c>
      <c r="M1082" s="43">
        <f t="shared" si="74"/>
        <v>0</v>
      </c>
    </row>
    <row r="1083" spans="1:13" s="16" customFormat="1" ht="21" hidden="1">
      <c r="A1083" s="39" t="s">
        <v>1748</v>
      </c>
      <c r="B1083" s="41" t="s">
        <v>719</v>
      </c>
      <c r="C1083" s="42">
        <f t="shared" si="72"/>
        <v>125320475.47</v>
      </c>
      <c r="D1083" s="42">
        <v>39647970.12</v>
      </c>
      <c r="E1083" s="42">
        <v>85632505.35</v>
      </c>
      <c r="F1083" s="42">
        <v>0</v>
      </c>
      <c r="G1083" s="42">
        <v>40000</v>
      </c>
      <c r="H1083" s="42">
        <f t="shared" si="73"/>
        <v>15613915.180000002</v>
      </c>
      <c r="I1083" s="44">
        <v>4121473.22</v>
      </c>
      <c r="J1083" s="44">
        <v>11492441.96</v>
      </c>
      <c r="K1083" s="44">
        <v>0</v>
      </c>
      <c r="L1083" s="44">
        <v>0</v>
      </c>
      <c r="M1083" s="43">
        <f t="shared" si="74"/>
        <v>0.12459189227811188</v>
      </c>
    </row>
    <row r="1084" spans="1:13" s="16" customFormat="1" ht="13.5" hidden="1">
      <c r="A1084" s="39" t="s">
        <v>1908</v>
      </c>
      <c r="B1084" s="41" t="s">
        <v>720</v>
      </c>
      <c r="C1084" s="42">
        <f t="shared" si="72"/>
        <v>3513300</v>
      </c>
      <c r="D1084" s="42">
        <v>2915700</v>
      </c>
      <c r="E1084" s="42">
        <v>597600</v>
      </c>
      <c r="F1084" s="42">
        <v>0</v>
      </c>
      <c r="G1084" s="42">
        <v>0</v>
      </c>
      <c r="H1084" s="42">
        <f t="shared" si="73"/>
        <v>1131776.59</v>
      </c>
      <c r="I1084" s="44">
        <v>786648</v>
      </c>
      <c r="J1084" s="44">
        <v>345128.59</v>
      </c>
      <c r="K1084" s="44">
        <v>0</v>
      </c>
      <c r="L1084" s="44">
        <v>0</v>
      </c>
      <c r="M1084" s="43">
        <f t="shared" si="74"/>
        <v>0.3221406056983463</v>
      </c>
    </row>
    <row r="1085" spans="1:13" s="16" customFormat="1" ht="21" hidden="1">
      <c r="A1085" s="39" t="s">
        <v>1732</v>
      </c>
      <c r="B1085" s="41" t="s">
        <v>721</v>
      </c>
      <c r="C1085" s="42">
        <f t="shared" si="72"/>
        <v>477600</v>
      </c>
      <c r="D1085" s="42">
        <v>0</v>
      </c>
      <c r="E1085" s="42">
        <v>477600</v>
      </c>
      <c r="F1085" s="42">
        <v>0</v>
      </c>
      <c r="G1085" s="42">
        <v>0</v>
      </c>
      <c r="H1085" s="42">
        <f t="shared" si="73"/>
        <v>339128.59</v>
      </c>
      <c r="I1085" s="44">
        <v>0</v>
      </c>
      <c r="J1085" s="44">
        <v>339128.59</v>
      </c>
      <c r="K1085" s="44">
        <v>0</v>
      </c>
      <c r="L1085" s="44">
        <v>0</v>
      </c>
      <c r="M1085" s="43">
        <f t="shared" si="74"/>
        <v>0.7100682370184255</v>
      </c>
    </row>
    <row r="1086" spans="1:13" s="16" customFormat="1" ht="21" hidden="1">
      <c r="A1086" s="39" t="s">
        <v>1462</v>
      </c>
      <c r="B1086" s="41" t="s">
        <v>722</v>
      </c>
      <c r="C1086" s="42">
        <f t="shared" si="72"/>
        <v>477600</v>
      </c>
      <c r="D1086" s="42">
        <v>0</v>
      </c>
      <c r="E1086" s="42">
        <v>477600</v>
      </c>
      <c r="F1086" s="42">
        <v>0</v>
      </c>
      <c r="G1086" s="42">
        <v>0</v>
      </c>
      <c r="H1086" s="42">
        <f t="shared" si="73"/>
        <v>339128.59</v>
      </c>
      <c r="I1086" s="44">
        <v>0</v>
      </c>
      <c r="J1086" s="44">
        <v>339128.59</v>
      </c>
      <c r="K1086" s="44">
        <v>0</v>
      </c>
      <c r="L1086" s="44">
        <v>0</v>
      </c>
      <c r="M1086" s="43">
        <f t="shared" si="74"/>
        <v>0.7100682370184255</v>
      </c>
    </row>
    <row r="1087" spans="1:13" s="16" customFormat="1" ht="13.5" hidden="1">
      <c r="A1087" s="39" t="s">
        <v>137</v>
      </c>
      <c r="B1087" s="41" t="s">
        <v>723</v>
      </c>
      <c r="C1087" s="42">
        <f t="shared" si="72"/>
        <v>379500</v>
      </c>
      <c r="D1087" s="42">
        <v>319500</v>
      </c>
      <c r="E1087" s="42">
        <v>60000</v>
      </c>
      <c r="F1087" s="42">
        <v>0</v>
      </c>
      <c r="G1087" s="42">
        <v>0</v>
      </c>
      <c r="H1087" s="42">
        <f t="shared" si="73"/>
        <v>48000</v>
      </c>
      <c r="I1087" s="44">
        <v>48000</v>
      </c>
      <c r="J1087" s="44">
        <v>0</v>
      </c>
      <c r="K1087" s="44">
        <v>0</v>
      </c>
      <c r="L1087" s="44">
        <v>0</v>
      </c>
      <c r="M1087" s="43">
        <f t="shared" si="74"/>
        <v>0.12648221343873517</v>
      </c>
    </row>
    <row r="1088" spans="1:13" s="16" customFormat="1" ht="13.5" hidden="1">
      <c r="A1088" s="39" t="s">
        <v>881</v>
      </c>
      <c r="B1088" s="41" t="s">
        <v>724</v>
      </c>
      <c r="C1088" s="42">
        <f t="shared" si="72"/>
        <v>18000</v>
      </c>
      <c r="D1088" s="42">
        <v>18000</v>
      </c>
      <c r="E1088" s="42">
        <v>0</v>
      </c>
      <c r="F1088" s="42">
        <v>0</v>
      </c>
      <c r="G1088" s="42">
        <v>0</v>
      </c>
      <c r="H1088" s="42">
        <f t="shared" si="73"/>
        <v>0</v>
      </c>
      <c r="I1088" s="44">
        <v>0</v>
      </c>
      <c r="J1088" s="44">
        <v>0</v>
      </c>
      <c r="K1088" s="44">
        <v>0</v>
      </c>
      <c r="L1088" s="44">
        <v>0</v>
      </c>
      <c r="M1088" s="43">
        <f t="shared" si="74"/>
        <v>0</v>
      </c>
    </row>
    <row r="1089" spans="1:13" s="16" customFormat="1" ht="13.5" hidden="1">
      <c r="A1089" s="39" t="s">
        <v>1654</v>
      </c>
      <c r="B1089" s="41" t="s">
        <v>725</v>
      </c>
      <c r="C1089" s="42">
        <f t="shared" si="72"/>
        <v>2638200</v>
      </c>
      <c r="D1089" s="42">
        <v>2578200</v>
      </c>
      <c r="E1089" s="42">
        <v>60000</v>
      </c>
      <c r="F1089" s="42">
        <v>0</v>
      </c>
      <c r="G1089" s="42">
        <v>0</v>
      </c>
      <c r="H1089" s="42">
        <f t="shared" si="73"/>
        <v>744648</v>
      </c>
      <c r="I1089" s="44">
        <v>738648</v>
      </c>
      <c r="J1089" s="44">
        <v>6000</v>
      </c>
      <c r="K1089" s="44">
        <v>0</v>
      </c>
      <c r="L1089" s="44">
        <v>0</v>
      </c>
      <c r="M1089" s="43">
        <f t="shared" si="74"/>
        <v>0.28225608369342736</v>
      </c>
    </row>
    <row r="1090" spans="1:13" s="16" customFormat="1" ht="21" hidden="1">
      <c r="A1090" s="39" t="s">
        <v>1715</v>
      </c>
      <c r="B1090" s="41" t="s">
        <v>726</v>
      </c>
      <c r="C1090" s="42">
        <f t="shared" si="72"/>
        <v>105939695.75</v>
      </c>
      <c r="D1090" s="42">
        <v>84606166.28</v>
      </c>
      <c r="E1090" s="42">
        <v>21333529.47</v>
      </c>
      <c r="F1090" s="42">
        <v>0</v>
      </c>
      <c r="G1090" s="42">
        <v>0</v>
      </c>
      <c r="H1090" s="42">
        <f t="shared" si="73"/>
        <v>13752079.2</v>
      </c>
      <c r="I1090" s="44">
        <v>11190932.67</v>
      </c>
      <c r="J1090" s="44">
        <v>2561146.53</v>
      </c>
      <c r="K1090" s="44">
        <v>0</v>
      </c>
      <c r="L1090" s="44">
        <v>0</v>
      </c>
      <c r="M1090" s="43">
        <f t="shared" si="74"/>
        <v>0.12981044643032214</v>
      </c>
    </row>
    <row r="1091" spans="1:13" s="16" customFormat="1" ht="13.5" hidden="1">
      <c r="A1091" s="39" t="s">
        <v>1821</v>
      </c>
      <c r="B1091" s="41" t="s">
        <v>727</v>
      </c>
      <c r="C1091" s="42">
        <f t="shared" si="72"/>
        <v>49230164.47</v>
      </c>
      <c r="D1091" s="42">
        <v>27896635</v>
      </c>
      <c r="E1091" s="42">
        <v>21333529.47</v>
      </c>
      <c r="F1091" s="42">
        <v>0</v>
      </c>
      <c r="G1091" s="42">
        <v>0</v>
      </c>
      <c r="H1091" s="42">
        <f t="shared" si="73"/>
        <v>5691134.57</v>
      </c>
      <c r="I1091" s="44">
        <v>3129988.04</v>
      </c>
      <c r="J1091" s="44">
        <v>2561146.53</v>
      </c>
      <c r="K1091" s="44">
        <v>0</v>
      </c>
      <c r="L1091" s="44">
        <v>0</v>
      </c>
      <c r="M1091" s="43">
        <f t="shared" si="74"/>
        <v>0.1156025910388351</v>
      </c>
    </row>
    <row r="1092" spans="1:13" s="16" customFormat="1" ht="30.75" hidden="1">
      <c r="A1092" s="39" t="s">
        <v>1412</v>
      </c>
      <c r="B1092" s="41" t="s">
        <v>728</v>
      </c>
      <c r="C1092" s="42">
        <f t="shared" si="72"/>
        <v>38123890</v>
      </c>
      <c r="D1092" s="42">
        <v>18675835</v>
      </c>
      <c r="E1092" s="42">
        <v>19448055</v>
      </c>
      <c r="F1092" s="42">
        <v>0</v>
      </c>
      <c r="G1092" s="42">
        <v>0</v>
      </c>
      <c r="H1092" s="42">
        <f t="shared" si="73"/>
        <v>5343902.27</v>
      </c>
      <c r="I1092" s="44">
        <v>2784540.74</v>
      </c>
      <c r="J1092" s="44">
        <v>2559361.53</v>
      </c>
      <c r="K1092" s="44">
        <v>0</v>
      </c>
      <c r="L1092" s="44">
        <v>0</v>
      </c>
      <c r="M1092" s="43">
        <f t="shared" si="74"/>
        <v>0.1401720094670297</v>
      </c>
    </row>
    <row r="1093" spans="1:13" s="16" customFormat="1" ht="13.5" hidden="1">
      <c r="A1093" s="39" t="s">
        <v>1094</v>
      </c>
      <c r="B1093" s="41" t="s">
        <v>729</v>
      </c>
      <c r="C1093" s="42">
        <f t="shared" si="72"/>
        <v>11106274.47</v>
      </c>
      <c r="D1093" s="42">
        <v>9220800</v>
      </c>
      <c r="E1093" s="42">
        <v>1885474.47</v>
      </c>
      <c r="F1093" s="42">
        <v>0</v>
      </c>
      <c r="G1093" s="42">
        <v>0</v>
      </c>
      <c r="H1093" s="42">
        <f t="shared" si="73"/>
        <v>347232.3</v>
      </c>
      <c r="I1093" s="44">
        <v>345447.3</v>
      </c>
      <c r="J1093" s="44">
        <v>1785</v>
      </c>
      <c r="K1093" s="44">
        <v>0</v>
      </c>
      <c r="L1093" s="44">
        <v>0</v>
      </c>
      <c r="M1093" s="43">
        <f t="shared" si="74"/>
        <v>0.03126451637206837</v>
      </c>
    </row>
    <row r="1094" spans="1:13" s="16" customFormat="1" ht="13.5" hidden="1">
      <c r="A1094" s="39" t="s">
        <v>130</v>
      </c>
      <c r="B1094" s="41" t="s">
        <v>730</v>
      </c>
      <c r="C1094" s="42">
        <f t="shared" si="72"/>
        <v>56709531.28</v>
      </c>
      <c r="D1094" s="42">
        <v>56709531.28</v>
      </c>
      <c r="E1094" s="42">
        <v>0</v>
      </c>
      <c r="F1094" s="42">
        <v>0</v>
      </c>
      <c r="G1094" s="42">
        <v>0</v>
      </c>
      <c r="H1094" s="42">
        <f t="shared" si="73"/>
        <v>8060944.63</v>
      </c>
      <c r="I1094" s="44">
        <v>8060944.63</v>
      </c>
      <c r="J1094" s="44">
        <v>0</v>
      </c>
      <c r="K1094" s="44">
        <v>0</v>
      </c>
      <c r="L1094" s="44">
        <v>0</v>
      </c>
      <c r="M1094" s="43">
        <f t="shared" si="74"/>
        <v>0.14214444112048036</v>
      </c>
    </row>
    <row r="1095" spans="1:13" s="16" customFormat="1" ht="30.75" hidden="1">
      <c r="A1095" s="39" t="s">
        <v>132</v>
      </c>
      <c r="B1095" s="41" t="s">
        <v>731</v>
      </c>
      <c r="C1095" s="42">
        <f t="shared" si="72"/>
        <v>55616710.53</v>
      </c>
      <c r="D1095" s="42">
        <v>55616710.53</v>
      </c>
      <c r="E1095" s="42">
        <v>0</v>
      </c>
      <c r="F1095" s="42">
        <v>0</v>
      </c>
      <c r="G1095" s="42">
        <v>0</v>
      </c>
      <c r="H1095" s="42">
        <f t="shared" si="73"/>
        <v>7810944.63</v>
      </c>
      <c r="I1095" s="44">
        <v>7810944.63</v>
      </c>
      <c r="J1095" s="44">
        <v>0</v>
      </c>
      <c r="K1095" s="44">
        <v>0</v>
      </c>
      <c r="L1095" s="44">
        <v>0</v>
      </c>
      <c r="M1095" s="43">
        <f t="shared" si="74"/>
        <v>0.14044240580871334</v>
      </c>
    </row>
    <row r="1096" spans="1:13" s="16" customFormat="1" ht="13.5" hidden="1">
      <c r="A1096" s="39" t="s">
        <v>252</v>
      </c>
      <c r="B1096" s="41" t="s">
        <v>732</v>
      </c>
      <c r="C1096" s="42">
        <f t="shared" si="72"/>
        <v>1092820.75</v>
      </c>
      <c r="D1096" s="42">
        <v>1092820.75</v>
      </c>
      <c r="E1096" s="42">
        <v>0</v>
      </c>
      <c r="F1096" s="42">
        <v>0</v>
      </c>
      <c r="G1096" s="42">
        <v>0</v>
      </c>
      <c r="H1096" s="42">
        <f t="shared" si="73"/>
        <v>250000</v>
      </c>
      <c r="I1096" s="44">
        <v>250000</v>
      </c>
      <c r="J1096" s="44">
        <v>0</v>
      </c>
      <c r="K1096" s="44">
        <v>0</v>
      </c>
      <c r="L1096" s="44">
        <v>0</v>
      </c>
      <c r="M1096" s="43">
        <f t="shared" si="74"/>
        <v>0.22876578798490055</v>
      </c>
    </row>
    <row r="1097" spans="1:13" s="16" customFormat="1" ht="13.5" hidden="1">
      <c r="A1097" s="39" t="s">
        <v>1853</v>
      </c>
      <c r="B1097" s="41" t="s">
        <v>733</v>
      </c>
      <c r="C1097" s="42">
        <f t="shared" si="72"/>
        <v>3211713.25</v>
      </c>
      <c r="D1097" s="42">
        <v>634782.69</v>
      </c>
      <c r="E1097" s="42">
        <v>2576930.56</v>
      </c>
      <c r="F1097" s="42">
        <v>0</v>
      </c>
      <c r="G1097" s="42">
        <v>0</v>
      </c>
      <c r="H1097" s="42">
        <f t="shared" si="73"/>
        <v>364684.57</v>
      </c>
      <c r="I1097" s="44">
        <v>123997.87</v>
      </c>
      <c r="J1097" s="44">
        <v>240686.7</v>
      </c>
      <c r="K1097" s="44">
        <v>0</v>
      </c>
      <c r="L1097" s="44">
        <v>0</v>
      </c>
      <c r="M1097" s="43">
        <f t="shared" si="74"/>
        <v>0.1135482970031649</v>
      </c>
    </row>
    <row r="1098" spans="1:13" s="16" customFormat="1" ht="13.5" hidden="1">
      <c r="A1098" s="39" t="s">
        <v>165</v>
      </c>
      <c r="B1098" s="41" t="s">
        <v>734</v>
      </c>
      <c r="C1098" s="42">
        <f t="shared" si="72"/>
        <v>83721.59</v>
      </c>
      <c r="D1098" s="42">
        <v>58036.58</v>
      </c>
      <c r="E1098" s="42">
        <v>25685.01</v>
      </c>
      <c r="F1098" s="42">
        <v>0</v>
      </c>
      <c r="G1098" s="42">
        <v>0</v>
      </c>
      <c r="H1098" s="42">
        <f t="shared" si="73"/>
        <v>27676.93</v>
      </c>
      <c r="I1098" s="44">
        <v>6532.58</v>
      </c>
      <c r="J1098" s="44">
        <v>21144.35</v>
      </c>
      <c r="K1098" s="44">
        <v>0</v>
      </c>
      <c r="L1098" s="44">
        <v>0</v>
      </c>
      <c r="M1098" s="43">
        <f t="shared" si="74"/>
        <v>0.3305829476004935</v>
      </c>
    </row>
    <row r="1099" spans="1:13" s="16" customFormat="1" ht="21" hidden="1">
      <c r="A1099" s="39" t="s">
        <v>2010</v>
      </c>
      <c r="B1099" s="41" t="s">
        <v>735</v>
      </c>
      <c r="C1099" s="42">
        <f t="shared" si="72"/>
        <v>83721.59</v>
      </c>
      <c r="D1099" s="42">
        <v>58036.58</v>
      </c>
      <c r="E1099" s="42">
        <v>25685.01</v>
      </c>
      <c r="F1099" s="42">
        <v>0</v>
      </c>
      <c r="G1099" s="42">
        <v>0</v>
      </c>
      <c r="H1099" s="42">
        <f t="shared" si="73"/>
        <v>27676.93</v>
      </c>
      <c r="I1099" s="44">
        <v>6532.58</v>
      </c>
      <c r="J1099" s="44">
        <v>21144.35</v>
      </c>
      <c r="K1099" s="44">
        <v>0</v>
      </c>
      <c r="L1099" s="44">
        <v>0</v>
      </c>
      <c r="M1099" s="43">
        <f t="shared" si="74"/>
        <v>0.3305829476004935</v>
      </c>
    </row>
    <row r="1100" spans="1:13" s="16" customFormat="1" ht="13.5" hidden="1">
      <c r="A1100" s="39" t="s">
        <v>1734</v>
      </c>
      <c r="B1100" s="41" t="s">
        <v>736</v>
      </c>
      <c r="C1100" s="42">
        <f t="shared" si="72"/>
        <v>2752991.6599999997</v>
      </c>
      <c r="D1100" s="42">
        <v>576746.11</v>
      </c>
      <c r="E1100" s="42">
        <v>2176245.55</v>
      </c>
      <c r="F1100" s="42">
        <v>0</v>
      </c>
      <c r="G1100" s="42">
        <v>0</v>
      </c>
      <c r="H1100" s="42">
        <f t="shared" si="73"/>
        <v>327007.64</v>
      </c>
      <c r="I1100" s="44">
        <v>117465.29</v>
      </c>
      <c r="J1100" s="44">
        <v>209542.35</v>
      </c>
      <c r="K1100" s="44">
        <v>0</v>
      </c>
      <c r="L1100" s="44">
        <v>0</v>
      </c>
      <c r="M1100" s="43">
        <f t="shared" si="74"/>
        <v>0.11878264825546186</v>
      </c>
    </row>
    <row r="1101" spans="1:13" s="16" customFormat="1" ht="13.5" hidden="1">
      <c r="A1101" s="39" t="s">
        <v>1436</v>
      </c>
      <c r="B1101" s="41" t="s">
        <v>737</v>
      </c>
      <c r="C1101" s="42">
        <f t="shared" si="72"/>
        <v>1489432.48</v>
      </c>
      <c r="D1101" s="42">
        <v>393998.48</v>
      </c>
      <c r="E1101" s="42">
        <v>1095434</v>
      </c>
      <c r="F1101" s="42">
        <v>0</v>
      </c>
      <c r="G1101" s="42">
        <v>0</v>
      </c>
      <c r="H1101" s="42">
        <f t="shared" si="73"/>
        <v>125092.17</v>
      </c>
      <c r="I1101" s="44">
        <v>97052.17</v>
      </c>
      <c r="J1101" s="44">
        <v>28040</v>
      </c>
      <c r="K1101" s="44">
        <v>0</v>
      </c>
      <c r="L1101" s="44">
        <v>0</v>
      </c>
      <c r="M1101" s="43">
        <f t="shared" si="74"/>
        <v>0.0839864657711775</v>
      </c>
    </row>
    <row r="1102" spans="1:13" s="16" customFormat="1" ht="13.5" hidden="1">
      <c r="A1102" s="39" t="s">
        <v>1472</v>
      </c>
      <c r="B1102" s="41" t="s">
        <v>738</v>
      </c>
      <c r="C1102" s="42">
        <f t="shared" si="72"/>
        <v>487011.12</v>
      </c>
      <c r="D1102" s="42">
        <v>53006.47</v>
      </c>
      <c r="E1102" s="42">
        <v>434004.65</v>
      </c>
      <c r="F1102" s="42">
        <v>0</v>
      </c>
      <c r="G1102" s="42">
        <v>0</v>
      </c>
      <c r="H1102" s="42">
        <f t="shared" si="73"/>
        <v>92031.01</v>
      </c>
      <c r="I1102" s="44">
        <v>8754</v>
      </c>
      <c r="J1102" s="44">
        <v>83277.01</v>
      </c>
      <c r="K1102" s="44">
        <v>0</v>
      </c>
      <c r="L1102" s="44">
        <v>0</v>
      </c>
      <c r="M1102" s="43">
        <f t="shared" si="74"/>
        <v>0.188971064972808</v>
      </c>
    </row>
    <row r="1103" spans="1:13" s="16" customFormat="1" ht="13.5" hidden="1">
      <c r="A1103" s="39" t="s">
        <v>1989</v>
      </c>
      <c r="B1103" s="41" t="s">
        <v>739</v>
      </c>
      <c r="C1103" s="42">
        <f t="shared" si="72"/>
        <v>776548.06</v>
      </c>
      <c r="D1103" s="42">
        <v>129741.16</v>
      </c>
      <c r="E1103" s="42">
        <v>646806.9</v>
      </c>
      <c r="F1103" s="42">
        <v>0</v>
      </c>
      <c r="G1103" s="42">
        <v>0</v>
      </c>
      <c r="H1103" s="42">
        <f t="shared" si="73"/>
        <v>109884.45999999999</v>
      </c>
      <c r="I1103" s="44">
        <v>11659.12</v>
      </c>
      <c r="J1103" s="44">
        <v>98225.34</v>
      </c>
      <c r="K1103" s="44">
        <v>0</v>
      </c>
      <c r="L1103" s="44">
        <v>0</v>
      </c>
      <c r="M1103" s="43">
        <f t="shared" si="74"/>
        <v>0.14150374672238572</v>
      </c>
    </row>
    <row r="1104" spans="1:13" s="16" customFormat="1" ht="13.5" hidden="1">
      <c r="A1104" s="39" t="s">
        <v>1597</v>
      </c>
      <c r="B1104" s="41" t="s">
        <v>740</v>
      </c>
      <c r="C1104" s="42">
        <f t="shared" si="72"/>
        <v>375000</v>
      </c>
      <c r="D1104" s="42">
        <v>0</v>
      </c>
      <c r="E1104" s="42">
        <v>375000</v>
      </c>
      <c r="F1104" s="42">
        <v>0</v>
      </c>
      <c r="G1104" s="42">
        <v>0</v>
      </c>
      <c r="H1104" s="42">
        <f t="shared" si="73"/>
        <v>10000</v>
      </c>
      <c r="I1104" s="44">
        <v>0</v>
      </c>
      <c r="J1104" s="44">
        <v>10000</v>
      </c>
      <c r="K1104" s="44">
        <v>0</v>
      </c>
      <c r="L1104" s="44">
        <v>0</v>
      </c>
      <c r="M1104" s="43">
        <f t="shared" si="74"/>
        <v>0.02666666666666667</v>
      </c>
    </row>
    <row r="1105" spans="1:13" s="16" customFormat="1" ht="13.5">
      <c r="A1105" s="40" t="s">
        <v>2019</v>
      </c>
      <c r="B1105" s="34" t="s">
        <v>741</v>
      </c>
      <c r="C1105" s="94">
        <f>C1106</f>
        <v>3394800</v>
      </c>
      <c r="D1105" s="94">
        <f>D1106</f>
        <v>974333709.78</v>
      </c>
      <c r="E1105" s="94">
        <f>E1106</f>
        <v>612633819.89</v>
      </c>
      <c r="F1105" s="94">
        <f>F1106</f>
        <v>321576708.76</v>
      </c>
      <c r="G1105" s="94">
        <f>G1106</f>
        <v>610644791.38</v>
      </c>
      <c r="H1105" s="94">
        <f>H1106</f>
        <v>1273433.97</v>
      </c>
      <c r="I1105" s="95">
        <v>152982617.72</v>
      </c>
      <c r="J1105" s="95">
        <v>100984886.41</v>
      </c>
      <c r="K1105" s="95">
        <v>48624829.47</v>
      </c>
      <c r="L1105" s="95">
        <v>114552127.79</v>
      </c>
      <c r="M1105" s="93">
        <f t="shared" si="74"/>
        <v>0.3751131053375751</v>
      </c>
    </row>
    <row r="1106" spans="1:13" s="16" customFormat="1" ht="13.5">
      <c r="A1106" s="39" t="s">
        <v>988</v>
      </c>
      <c r="B1106" s="41" t="s">
        <v>742</v>
      </c>
      <c r="C1106" s="42">
        <v>3394800</v>
      </c>
      <c r="D1106" s="42">
        <v>974333709.78</v>
      </c>
      <c r="E1106" s="42">
        <v>612633819.89</v>
      </c>
      <c r="F1106" s="42">
        <v>321576708.76</v>
      </c>
      <c r="G1106" s="42">
        <v>610644791.38</v>
      </c>
      <c r="H1106" s="42">
        <v>1273433.97</v>
      </c>
      <c r="I1106" s="44">
        <v>132187073.57</v>
      </c>
      <c r="J1106" s="44">
        <v>72834351.43</v>
      </c>
      <c r="K1106" s="44">
        <v>45839950.21</v>
      </c>
      <c r="L1106" s="44">
        <v>113345638.12</v>
      </c>
      <c r="M1106" s="43">
        <f t="shared" si="74"/>
        <v>0.3751131053375751</v>
      </c>
    </row>
    <row r="1107" spans="1:13" s="16" customFormat="1" ht="41.25" hidden="1">
      <c r="A1107" s="39" t="s">
        <v>2012</v>
      </c>
      <c r="B1107" s="41" t="s">
        <v>743</v>
      </c>
      <c r="C1107" s="42">
        <f t="shared" si="72"/>
        <v>863988929.8199999</v>
      </c>
      <c r="D1107" s="42">
        <v>41794824</v>
      </c>
      <c r="E1107" s="42">
        <v>293671601.57</v>
      </c>
      <c r="F1107" s="42">
        <v>164901027.23</v>
      </c>
      <c r="G1107" s="42">
        <v>363621477.02</v>
      </c>
      <c r="H1107" s="42">
        <f t="shared" si="73"/>
        <v>130214139.69</v>
      </c>
      <c r="I1107" s="44">
        <v>7400300.87</v>
      </c>
      <c r="J1107" s="44">
        <v>34533241.84</v>
      </c>
      <c r="K1107" s="44">
        <v>24613058.76</v>
      </c>
      <c r="L1107" s="44">
        <v>63667538.22</v>
      </c>
      <c r="M1107" s="43">
        <f t="shared" si="74"/>
        <v>0.1507127408647797</v>
      </c>
    </row>
    <row r="1108" spans="1:13" s="16" customFormat="1" ht="13.5" hidden="1">
      <c r="A1108" s="39" t="s">
        <v>1931</v>
      </c>
      <c r="B1108" s="41" t="s">
        <v>744</v>
      </c>
      <c r="C1108" s="42">
        <f t="shared" si="72"/>
        <v>863988929.8199999</v>
      </c>
      <c r="D1108" s="42">
        <v>41794824</v>
      </c>
      <c r="E1108" s="42">
        <v>293671601.57</v>
      </c>
      <c r="F1108" s="42">
        <v>164901027.23</v>
      </c>
      <c r="G1108" s="42">
        <v>363621477.02</v>
      </c>
      <c r="H1108" s="42">
        <f t="shared" si="73"/>
        <v>130214139.69</v>
      </c>
      <c r="I1108" s="44">
        <v>7400300.87</v>
      </c>
      <c r="J1108" s="44">
        <v>34533241.84</v>
      </c>
      <c r="K1108" s="44">
        <v>24613058.76</v>
      </c>
      <c r="L1108" s="44">
        <v>63667538.22</v>
      </c>
      <c r="M1108" s="43">
        <f t="shared" si="74"/>
        <v>0.1507127408647797</v>
      </c>
    </row>
    <row r="1109" spans="1:13" s="16" customFormat="1" ht="13.5" hidden="1">
      <c r="A1109" s="39" t="s">
        <v>2121</v>
      </c>
      <c r="B1109" s="41" t="s">
        <v>745</v>
      </c>
      <c r="C1109" s="42">
        <f t="shared" si="72"/>
        <v>655903032.89</v>
      </c>
      <c r="D1109" s="42">
        <v>32644524</v>
      </c>
      <c r="E1109" s="42">
        <v>218947693.03</v>
      </c>
      <c r="F1109" s="42">
        <v>126685212.96</v>
      </c>
      <c r="G1109" s="42">
        <v>277625602.9</v>
      </c>
      <c r="H1109" s="42">
        <f t="shared" si="73"/>
        <v>103300383.53</v>
      </c>
      <c r="I1109" s="44">
        <v>5536535.08</v>
      </c>
      <c r="J1109" s="44">
        <v>27748452.17</v>
      </c>
      <c r="K1109" s="44">
        <v>19190836.29</v>
      </c>
      <c r="L1109" s="44">
        <v>50824559.99</v>
      </c>
      <c r="M1109" s="43">
        <f t="shared" si="74"/>
        <v>0.15749337684084816</v>
      </c>
    </row>
    <row r="1110" spans="1:13" s="16" customFormat="1" ht="21" hidden="1">
      <c r="A1110" s="39" t="s">
        <v>40</v>
      </c>
      <c r="B1110" s="41" t="s">
        <v>746</v>
      </c>
      <c r="C1110" s="42">
        <f t="shared" si="72"/>
        <v>12368646.6</v>
      </c>
      <c r="D1110" s="42">
        <v>323400</v>
      </c>
      <c r="E1110" s="42">
        <v>10121818</v>
      </c>
      <c r="F1110" s="42">
        <v>1129784.6</v>
      </c>
      <c r="G1110" s="42">
        <v>793644</v>
      </c>
      <c r="H1110" s="42">
        <f t="shared" si="73"/>
        <v>518522.15</v>
      </c>
      <c r="I1110" s="44">
        <v>44739.2</v>
      </c>
      <c r="J1110" s="44">
        <v>333023.19</v>
      </c>
      <c r="K1110" s="44">
        <v>65500.76</v>
      </c>
      <c r="L1110" s="44">
        <v>75259</v>
      </c>
      <c r="M1110" s="43">
        <f t="shared" si="74"/>
        <v>0.041922302962395255</v>
      </c>
    </row>
    <row r="1111" spans="1:13" s="16" customFormat="1" ht="21" hidden="1">
      <c r="A1111" s="39" t="s">
        <v>2123</v>
      </c>
      <c r="B1111" s="41" t="s">
        <v>747</v>
      </c>
      <c r="C1111" s="42">
        <f t="shared" si="72"/>
        <v>195717250.32999998</v>
      </c>
      <c r="D1111" s="42">
        <v>8826900</v>
      </c>
      <c r="E1111" s="42">
        <v>64602090.54</v>
      </c>
      <c r="F1111" s="42">
        <v>37086029.67</v>
      </c>
      <c r="G1111" s="42">
        <v>85202230.12</v>
      </c>
      <c r="H1111" s="42">
        <f t="shared" si="73"/>
        <v>26395234.01</v>
      </c>
      <c r="I1111" s="44">
        <v>1819026.59</v>
      </c>
      <c r="J1111" s="44">
        <v>6451766.48</v>
      </c>
      <c r="K1111" s="44">
        <v>5356721.71</v>
      </c>
      <c r="L1111" s="44">
        <v>12767719.23</v>
      </c>
      <c r="M1111" s="43">
        <f t="shared" si="74"/>
        <v>0.13486411629784725</v>
      </c>
    </row>
    <row r="1112" spans="1:13" s="16" customFormat="1" ht="21" hidden="1">
      <c r="A1112" s="39" t="s">
        <v>42</v>
      </c>
      <c r="B1112" s="41" t="s">
        <v>748</v>
      </c>
      <c r="C1112" s="42">
        <f t="shared" si="72"/>
        <v>296974029.77</v>
      </c>
      <c r="D1112" s="42">
        <v>30452766.3</v>
      </c>
      <c r="E1112" s="42">
        <v>75948626.68</v>
      </c>
      <c r="F1112" s="42">
        <v>67187802.46</v>
      </c>
      <c r="G1112" s="42">
        <v>123384834.33</v>
      </c>
      <c r="H1112" s="42">
        <f t="shared" si="73"/>
        <v>45866777.92</v>
      </c>
      <c r="I1112" s="44">
        <v>3852423.63</v>
      </c>
      <c r="J1112" s="44">
        <v>7709946.47</v>
      </c>
      <c r="K1112" s="44">
        <v>8070871.82</v>
      </c>
      <c r="L1112" s="44">
        <v>26233536</v>
      </c>
      <c r="M1112" s="43">
        <f t="shared" si="74"/>
        <v>0.1544471008307455</v>
      </c>
    </row>
    <row r="1113" spans="1:13" s="16" customFormat="1" ht="21" hidden="1">
      <c r="A1113" s="39" t="s">
        <v>2034</v>
      </c>
      <c r="B1113" s="41" t="s">
        <v>749</v>
      </c>
      <c r="C1113" s="42">
        <f t="shared" si="72"/>
        <v>296974029.77</v>
      </c>
      <c r="D1113" s="42">
        <v>30452766.3</v>
      </c>
      <c r="E1113" s="42">
        <v>75948626.68</v>
      </c>
      <c r="F1113" s="42">
        <v>67187802.46</v>
      </c>
      <c r="G1113" s="42">
        <v>123384834.33</v>
      </c>
      <c r="H1113" s="42">
        <f t="shared" si="73"/>
        <v>45866777.92</v>
      </c>
      <c r="I1113" s="44">
        <v>3852423.63</v>
      </c>
      <c r="J1113" s="44">
        <v>7709946.47</v>
      </c>
      <c r="K1113" s="44">
        <v>8070871.82</v>
      </c>
      <c r="L1113" s="44">
        <v>26233536</v>
      </c>
      <c r="M1113" s="43">
        <f t="shared" si="74"/>
        <v>0.1544471008307455</v>
      </c>
    </row>
    <row r="1114" spans="1:13" s="16" customFormat="1" ht="21" hidden="1">
      <c r="A1114" s="39" t="s">
        <v>35</v>
      </c>
      <c r="B1114" s="41" t="s">
        <v>750</v>
      </c>
      <c r="C1114" s="42">
        <f aca="true" t="shared" si="75" ref="C1114:C1169">SUM(D1114:G1114)</f>
        <v>5091891.72</v>
      </c>
      <c r="D1114" s="42">
        <v>303300</v>
      </c>
      <c r="E1114" s="42">
        <v>2330892.98</v>
      </c>
      <c r="F1114" s="42">
        <v>1069090.74</v>
      </c>
      <c r="G1114" s="42">
        <v>1388608</v>
      </c>
      <c r="H1114" s="42">
        <f aca="true" t="shared" si="76" ref="H1114:H1169">SUM(I1114:L1114)</f>
        <v>713699.3200000001</v>
      </c>
      <c r="I1114" s="44">
        <v>18556.11</v>
      </c>
      <c r="J1114" s="44">
        <v>374247.5</v>
      </c>
      <c r="K1114" s="44">
        <v>132404.43</v>
      </c>
      <c r="L1114" s="44">
        <v>188491.28</v>
      </c>
      <c r="M1114" s="43">
        <f aca="true" t="shared" si="77" ref="M1114:M1169">H1114/C1114</f>
        <v>0.140163883924853</v>
      </c>
    </row>
    <row r="1115" spans="1:13" s="16" customFormat="1" ht="21" hidden="1">
      <c r="A1115" s="39" t="s">
        <v>946</v>
      </c>
      <c r="B1115" s="41" t="s">
        <v>751</v>
      </c>
      <c r="C1115" s="42">
        <f t="shared" si="75"/>
        <v>9045618</v>
      </c>
      <c r="D1115" s="42">
        <v>2959000</v>
      </c>
      <c r="E1115" s="42">
        <v>2789439</v>
      </c>
      <c r="F1115" s="42">
        <v>1413779</v>
      </c>
      <c r="G1115" s="42">
        <v>1883400</v>
      </c>
      <c r="H1115" s="42">
        <f t="shared" si="76"/>
        <v>0</v>
      </c>
      <c r="I1115" s="44">
        <v>0</v>
      </c>
      <c r="J1115" s="44">
        <v>0</v>
      </c>
      <c r="K1115" s="44">
        <v>0</v>
      </c>
      <c r="L1115" s="44">
        <v>0</v>
      </c>
      <c r="M1115" s="43">
        <f t="shared" si="77"/>
        <v>0</v>
      </c>
    </row>
    <row r="1116" spans="1:13" s="16" customFormat="1" ht="21" hidden="1">
      <c r="A1116" s="39" t="s">
        <v>1748</v>
      </c>
      <c r="B1116" s="41" t="s">
        <v>752</v>
      </c>
      <c r="C1116" s="42">
        <f t="shared" si="75"/>
        <v>282836520.05</v>
      </c>
      <c r="D1116" s="42">
        <v>27190466.3</v>
      </c>
      <c r="E1116" s="42">
        <v>70828294.7</v>
      </c>
      <c r="F1116" s="42">
        <v>64704932.72</v>
      </c>
      <c r="G1116" s="42">
        <v>120112826.33</v>
      </c>
      <c r="H1116" s="42">
        <f t="shared" si="76"/>
        <v>45153078.599999994</v>
      </c>
      <c r="I1116" s="44">
        <v>3833867.52</v>
      </c>
      <c r="J1116" s="44">
        <v>7335698.97</v>
      </c>
      <c r="K1116" s="44">
        <v>7938467.39</v>
      </c>
      <c r="L1116" s="44">
        <v>26045044.72</v>
      </c>
      <c r="M1116" s="43">
        <f t="shared" si="77"/>
        <v>0.1596437355120117</v>
      </c>
    </row>
    <row r="1117" spans="1:13" s="16" customFormat="1" ht="13.5" hidden="1">
      <c r="A1117" s="39" t="s">
        <v>1908</v>
      </c>
      <c r="B1117" s="41" t="s">
        <v>753</v>
      </c>
      <c r="C1117" s="42">
        <f t="shared" si="75"/>
        <v>888464</v>
      </c>
      <c r="D1117" s="42">
        <v>148464</v>
      </c>
      <c r="E1117" s="42">
        <v>423000</v>
      </c>
      <c r="F1117" s="42">
        <v>240000</v>
      </c>
      <c r="G1117" s="42">
        <v>77000</v>
      </c>
      <c r="H1117" s="42">
        <f t="shared" si="76"/>
        <v>27740.44</v>
      </c>
      <c r="I1117" s="44">
        <v>0</v>
      </c>
      <c r="J1117" s="44">
        <v>10000</v>
      </c>
      <c r="K1117" s="44">
        <v>0</v>
      </c>
      <c r="L1117" s="44">
        <v>17740.44</v>
      </c>
      <c r="M1117" s="43">
        <f t="shared" si="77"/>
        <v>0.03122291955554755</v>
      </c>
    </row>
    <row r="1118" spans="1:13" s="16" customFormat="1" ht="21" hidden="1">
      <c r="A1118" s="39" t="s">
        <v>1732</v>
      </c>
      <c r="B1118" s="41" t="s">
        <v>754</v>
      </c>
      <c r="C1118" s="42">
        <f t="shared" si="75"/>
        <v>57000</v>
      </c>
      <c r="D1118" s="42">
        <v>0</v>
      </c>
      <c r="E1118" s="42">
        <v>0</v>
      </c>
      <c r="F1118" s="42">
        <v>0</v>
      </c>
      <c r="G1118" s="42">
        <v>57000</v>
      </c>
      <c r="H1118" s="42">
        <f t="shared" si="76"/>
        <v>17740.44</v>
      </c>
      <c r="I1118" s="44">
        <v>0</v>
      </c>
      <c r="J1118" s="44">
        <v>0</v>
      </c>
      <c r="K1118" s="44">
        <v>0</v>
      </c>
      <c r="L1118" s="44">
        <v>17740.44</v>
      </c>
      <c r="M1118" s="43">
        <f t="shared" si="77"/>
        <v>0.3112357894736842</v>
      </c>
    </row>
    <row r="1119" spans="1:13" s="16" customFormat="1" ht="21" hidden="1">
      <c r="A1119" s="39" t="s">
        <v>1462</v>
      </c>
      <c r="B1119" s="41" t="s">
        <v>755</v>
      </c>
      <c r="C1119" s="42">
        <f t="shared" si="75"/>
        <v>57000</v>
      </c>
      <c r="D1119" s="42">
        <v>0</v>
      </c>
      <c r="E1119" s="42">
        <v>0</v>
      </c>
      <c r="F1119" s="42">
        <v>0</v>
      </c>
      <c r="G1119" s="42">
        <v>57000</v>
      </c>
      <c r="H1119" s="42">
        <f t="shared" si="76"/>
        <v>17740.44</v>
      </c>
      <c r="I1119" s="44">
        <v>0</v>
      </c>
      <c r="J1119" s="44">
        <v>0</v>
      </c>
      <c r="K1119" s="44">
        <v>0</v>
      </c>
      <c r="L1119" s="44">
        <v>17740.44</v>
      </c>
      <c r="M1119" s="43">
        <f t="shared" si="77"/>
        <v>0.3112357894736842</v>
      </c>
    </row>
    <row r="1120" spans="1:13" s="16" customFormat="1" ht="13.5" hidden="1">
      <c r="A1120" s="39" t="s">
        <v>881</v>
      </c>
      <c r="B1120" s="41" t="s">
        <v>756</v>
      </c>
      <c r="C1120" s="42">
        <f t="shared" si="75"/>
        <v>188464</v>
      </c>
      <c r="D1120" s="42">
        <v>148464</v>
      </c>
      <c r="E1120" s="42">
        <v>20000</v>
      </c>
      <c r="F1120" s="42">
        <v>0</v>
      </c>
      <c r="G1120" s="42">
        <v>20000</v>
      </c>
      <c r="H1120" s="42">
        <f t="shared" si="76"/>
        <v>0</v>
      </c>
      <c r="I1120" s="44">
        <v>0</v>
      </c>
      <c r="J1120" s="44">
        <v>0</v>
      </c>
      <c r="K1120" s="44">
        <v>0</v>
      </c>
      <c r="L1120" s="44">
        <v>0</v>
      </c>
      <c r="M1120" s="43">
        <f t="shared" si="77"/>
        <v>0</v>
      </c>
    </row>
    <row r="1121" spans="1:13" s="16" customFormat="1" ht="13.5" hidden="1">
      <c r="A1121" s="39" t="s">
        <v>1654</v>
      </c>
      <c r="B1121" s="41" t="s">
        <v>757</v>
      </c>
      <c r="C1121" s="42">
        <f t="shared" si="75"/>
        <v>643000</v>
      </c>
      <c r="D1121" s="42">
        <v>0</v>
      </c>
      <c r="E1121" s="42">
        <v>403000</v>
      </c>
      <c r="F1121" s="42">
        <v>240000</v>
      </c>
      <c r="G1121" s="42">
        <v>0</v>
      </c>
      <c r="H1121" s="42">
        <f t="shared" si="76"/>
        <v>10000</v>
      </c>
      <c r="I1121" s="44">
        <v>0</v>
      </c>
      <c r="J1121" s="44">
        <v>10000</v>
      </c>
      <c r="K1121" s="44">
        <v>0</v>
      </c>
      <c r="L1121" s="44">
        <v>0</v>
      </c>
      <c r="M1121" s="43">
        <f t="shared" si="77"/>
        <v>0.015552099533437015</v>
      </c>
    </row>
    <row r="1122" spans="1:13" s="16" customFormat="1" ht="21" hidden="1">
      <c r="A1122" s="39" t="s">
        <v>1602</v>
      </c>
      <c r="B1122" s="41" t="s">
        <v>758</v>
      </c>
      <c r="C1122" s="42">
        <f t="shared" si="75"/>
        <v>37064428</v>
      </c>
      <c r="D1122" s="42">
        <v>3000000</v>
      </c>
      <c r="E1122" s="42">
        <v>33564428</v>
      </c>
      <c r="F1122" s="42">
        <v>0</v>
      </c>
      <c r="G1122" s="42">
        <v>500000</v>
      </c>
      <c r="H1122" s="42">
        <f t="shared" si="76"/>
        <v>353246.68</v>
      </c>
      <c r="I1122" s="44">
        <v>0</v>
      </c>
      <c r="J1122" s="44">
        <v>353246.68</v>
      </c>
      <c r="K1122" s="44">
        <v>0</v>
      </c>
      <c r="L1122" s="44">
        <v>0</v>
      </c>
      <c r="M1122" s="43">
        <f t="shared" si="77"/>
        <v>0.00953061193875702</v>
      </c>
    </row>
    <row r="1123" spans="1:13" s="16" customFormat="1" ht="13.5" hidden="1">
      <c r="A1123" s="39" t="s">
        <v>1729</v>
      </c>
      <c r="B1123" s="41" t="s">
        <v>759</v>
      </c>
      <c r="C1123" s="42">
        <f t="shared" si="75"/>
        <v>37064428</v>
      </c>
      <c r="D1123" s="42">
        <v>3000000</v>
      </c>
      <c r="E1123" s="42">
        <v>33564428</v>
      </c>
      <c r="F1123" s="42">
        <v>0</v>
      </c>
      <c r="G1123" s="42">
        <v>500000</v>
      </c>
      <c r="H1123" s="42">
        <f t="shared" si="76"/>
        <v>353246.68</v>
      </c>
      <c r="I1123" s="44">
        <v>0</v>
      </c>
      <c r="J1123" s="44">
        <v>353246.68</v>
      </c>
      <c r="K1123" s="44">
        <v>0</v>
      </c>
      <c r="L1123" s="44">
        <v>0</v>
      </c>
      <c r="M1123" s="43">
        <f t="shared" si="77"/>
        <v>0.00953061193875702</v>
      </c>
    </row>
    <row r="1124" spans="1:13" s="16" customFormat="1" ht="21" hidden="1">
      <c r="A1124" s="39" t="s">
        <v>109</v>
      </c>
      <c r="B1124" s="41" t="s">
        <v>760</v>
      </c>
      <c r="C1124" s="42">
        <f t="shared" si="75"/>
        <v>3500000</v>
      </c>
      <c r="D1124" s="42">
        <v>3000000</v>
      </c>
      <c r="E1124" s="42">
        <v>0</v>
      </c>
      <c r="F1124" s="42">
        <v>0</v>
      </c>
      <c r="G1124" s="42">
        <v>500000</v>
      </c>
      <c r="H1124" s="42">
        <f t="shared" si="76"/>
        <v>0</v>
      </c>
      <c r="I1124" s="44">
        <v>0</v>
      </c>
      <c r="J1124" s="44">
        <v>0</v>
      </c>
      <c r="K1124" s="44">
        <v>0</v>
      </c>
      <c r="L1124" s="44">
        <v>0</v>
      </c>
      <c r="M1124" s="43">
        <f t="shared" si="77"/>
        <v>0</v>
      </c>
    </row>
    <row r="1125" spans="1:13" s="16" customFormat="1" ht="21" hidden="1">
      <c r="A1125" s="39" t="s">
        <v>250</v>
      </c>
      <c r="B1125" s="41" t="s">
        <v>761</v>
      </c>
      <c r="C1125" s="42">
        <f t="shared" si="75"/>
        <v>33564428</v>
      </c>
      <c r="D1125" s="42">
        <v>0</v>
      </c>
      <c r="E1125" s="42">
        <v>33564428</v>
      </c>
      <c r="F1125" s="42">
        <v>0</v>
      </c>
      <c r="G1125" s="42">
        <v>0</v>
      </c>
      <c r="H1125" s="42">
        <f t="shared" si="76"/>
        <v>353246.68</v>
      </c>
      <c r="I1125" s="44">
        <v>0</v>
      </c>
      <c r="J1125" s="44">
        <v>353246.68</v>
      </c>
      <c r="K1125" s="44">
        <v>0</v>
      </c>
      <c r="L1125" s="44">
        <v>0</v>
      </c>
      <c r="M1125" s="43">
        <f t="shared" si="77"/>
        <v>0.010524436167957339</v>
      </c>
    </row>
    <row r="1126" spans="1:13" s="16" customFormat="1" ht="13.5" hidden="1">
      <c r="A1126" s="39" t="s">
        <v>1474</v>
      </c>
      <c r="B1126" s="41" t="s">
        <v>762</v>
      </c>
      <c r="C1126" s="42">
        <f t="shared" si="75"/>
        <v>0</v>
      </c>
      <c r="D1126" s="42">
        <v>0</v>
      </c>
      <c r="E1126" s="42">
        <v>0</v>
      </c>
      <c r="F1126" s="42">
        <v>0</v>
      </c>
      <c r="G1126" s="42">
        <v>0</v>
      </c>
      <c r="H1126" s="42">
        <f t="shared" si="76"/>
        <v>0</v>
      </c>
      <c r="I1126" s="44">
        <v>0</v>
      </c>
      <c r="J1126" s="44">
        <v>0</v>
      </c>
      <c r="K1126" s="44">
        <v>0</v>
      </c>
      <c r="L1126" s="44">
        <v>0</v>
      </c>
      <c r="M1126" s="43" t="e">
        <f t="shared" si="77"/>
        <v>#DIV/0!</v>
      </c>
    </row>
    <row r="1127" spans="1:13" s="16" customFormat="1" ht="13.5" hidden="1">
      <c r="A1127" s="39" t="s">
        <v>258</v>
      </c>
      <c r="B1127" s="41" t="s">
        <v>763</v>
      </c>
      <c r="C1127" s="42">
        <f t="shared" si="75"/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f t="shared" si="76"/>
        <v>0</v>
      </c>
      <c r="I1127" s="44">
        <v>0</v>
      </c>
      <c r="J1127" s="44">
        <v>0</v>
      </c>
      <c r="K1127" s="44">
        <v>0</v>
      </c>
      <c r="L1127" s="44">
        <v>0</v>
      </c>
      <c r="M1127" s="43" t="e">
        <f t="shared" si="77"/>
        <v>#DIV/0!</v>
      </c>
    </row>
    <row r="1128" spans="1:13" s="16" customFormat="1" ht="21" hidden="1">
      <c r="A1128" s="39" t="s">
        <v>1629</v>
      </c>
      <c r="B1128" s="41" t="s">
        <v>764</v>
      </c>
      <c r="C1128" s="42">
        <f t="shared" si="75"/>
        <v>0</v>
      </c>
      <c r="D1128" s="42">
        <v>0</v>
      </c>
      <c r="E1128" s="42">
        <v>0</v>
      </c>
      <c r="F1128" s="42">
        <v>0</v>
      </c>
      <c r="G1128" s="42">
        <v>0</v>
      </c>
      <c r="H1128" s="42">
        <f t="shared" si="76"/>
        <v>0</v>
      </c>
      <c r="I1128" s="44">
        <v>0</v>
      </c>
      <c r="J1128" s="44">
        <v>0</v>
      </c>
      <c r="K1128" s="44">
        <v>0</v>
      </c>
      <c r="L1128" s="44">
        <v>0</v>
      </c>
      <c r="M1128" s="43" t="e">
        <f t="shared" si="77"/>
        <v>#DIV/0!</v>
      </c>
    </row>
    <row r="1129" spans="1:13" s="16" customFormat="1" ht="21" hidden="1">
      <c r="A1129" s="39" t="s">
        <v>1528</v>
      </c>
      <c r="B1129" s="41" t="s">
        <v>765</v>
      </c>
      <c r="C1129" s="42">
        <f t="shared" si="75"/>
        <v>0</v>
      </c>
      <c r="D1129" s="42">
        <v>0</v>
      </c>
      <c r="E1129" s="42">
        <v>0</v>
      </c>
      <c r="F1129" s="42">
        <v>0</v>
      </c>
      <c r="G1129" s="42">
        <v>0</v>
      </c>
      <c r="H1129" s="42">
        <f t="shared" si="76"/>
        <v>0</v>
      </c>
      <c r="I1129" s="44">
        <v>0</v>
      </c>
      <c r="J1129" s="44">
        <v>0</v>
      </c>
      <c r="K1129" s="44">
        <v>0</v>
      </c>
      <c r="L1129" s="44">
        <v>0</v>
      </c>
      <c r="M1129" s="43" t="e">
        <f t="shared" si="77"/>
        <v>#DIV/0!</v>
      </c>
    </row>
    <row r="1130" spans="1:13" s="16" customFormat="1" ht="21" hidden="1">
      <c r="A1130" s="39" t="s">
        <v>1715</v>
      </c>
      <c r="B1130" s="41" t="s">
        <v>766</v>
      </c>
      <c r="C1130" s="42">
        <f t="shared" si="75"/>
        <v>1313304599.8000002</v>
      </c>
      <c r="D1130" s="42">
        <v>896257179.48</v>
      </c>
      <c r="E1130" s="42">
        <v>207244261.95</v>
      </c>
      <c r="F1130" s="42">
        <v>87598952.22</v>
      </c>
      <c r="G1130" s="42">
        <v>122204206.15</v>
      </c>
      <c r="H1130" s="42">
        <f t="shared" si="76"/>
        <v>187248350.12</v>
      </c>
      <c r="I1130" s="44">
        <v>120819347.13</v>
      </c>
      <c r="J1130" s="44">
        <v>30147685.38</v>
      </c>
      <c r="K1130" s="44">
        <v>13091986.25</v>
      </c>
      <c r="L1130" s="44">
        <v>23189331.36</v>
      </c>
      <c r="M1130" s="43">
        <f t="shared" si="77"/>
        <v>0.1425780052460911</v>
      </c>
    </row>
    <row r="1131" spans="1:13" s="16" customFormat="1" ht="13.5" hidden="1">
      <c r="A1131" s="39" t="s">
        <v>1821</v>
      </c>
      <c r="B1131" s="41" t="s">
        <v>767</v>
      </c>
      <c r="C1131" s="42">
        <f t="shared" si="75"/>
        <v>1019318732.87</v>
      </c>
      <c r="D1131" s="42">
        <v>605408912.55</v>
      </c>
      <c r="E1131" s="42">
        <v>204106661.95</v>
      </c>
      <c r="F1131" s="42">
        <v>87598952.22</v>
      </c>
      <c r="G1131" s="42">
        <v>122204206.15</v>
      </c>
      <c r="H1131" s="42">
        <f t="shared" si="76"/>
        <v>143057238.01</v>
      </c>
      <c r="I1131" s="44">
        <v>77045922.02</v>
      </c>
      <c r="J1131" s="44">
        <v>29729998.38</v>
      </c>
      <c r="K1131" s="44">
        <v>13091986.25</v>
      </c>
      <c r="L1131" s="44">
        <v>23189331.36</v>
      </c>
      <c r="M1131" s="43">
        <f t="shared" si="77"/>
        <v>0.14034593243195595</v>
      </c>
    </row>
    <row r="1132" spans="1:13" s="16" customFormat="1" ht="30.75" hidden="1">
      <c r="A1132" s="39" t="s">
        <v>1412</v>
      </c>
      <c r="B1132" s="41" t="s">
        <v>768</v>
      </c>
      <c r="C1132" s="42">
        <f t="shared" si="75"/>
        <v>987842616.41</v>
      </c>
      <c r="D1132" s="42">
        <v>580113910.09</v>
      </c>
      <c r="E1132" s="42">
        <v>200816041.95</v>
      </c>
      <c r="F1132" s="42">
        <v>85048458.22</v>
      </c>
      <c r="G1132" s="42">
        <v>121864206.15</v>
      </c>
      <c r="H1132" s="42">
        <f t="shared" si="76"/>
        <v>142745615.51</v>
      </c>
      <c r="I1132" s="44">
        <v>76858970.02</v>
      </c>
      <c r="J1132" s="44">
        <v>29720027.88</v>
      </c>
      <c r="K1132" s="44">
        <v>12977286.25</v>
      </c>
      <c r="L1132" s="44">
        <v>23189331.36</v>
      </c>
      <c r="M1132" s="43">
        <f t="shared" si="77"/>
        <v>0.14450238645176453</v>
      </c>
    </row>
    <row r="1133" spans="1:13" s="16" customFormat="1" ht="13.5" hidden="1">
      <c r="A1133" s="39" t="s">
        <v>1094</v>
      </c>
      <c r="B1133" s="41" t="s">
        <v>769</v>
      </c>
      <c r="C1133" s="42">
        <f t="shared" si="75"/>
        <v>31476116.46</v>
      </c>
      <c r="D1133" s="42">
        <v>25295002.46</v>
      </c>
      <c r="E1133" s="42">
        <v>3290620</v>
      </c>
      <c r="F1133" s="42">
        <v>2550494</v>
      </c>
      <c r="G1133" s="42">
        <v>340000</v>
      </c>
      <c r="H1133" s="42">
        <f t="shared" si="76"/>
        <v>311622.5</v>
      </c>
      <c r="I1133" s="44">
        <v>186952</v>
      </c>
      <c r="J1133" s="44">
        <v>9970.5</v>
      </c>
      <c r="K1133" s="44">
        <v>114700</v>
      </c>
      <c r="L1133" s="44">
        <v>0</v>
      </c>
      <c r="M1133" s="43">
        <f t="shared" si="77"/>
        <v>0.009900284248725898</v>
      </c>
    </row>
    <row r="1134" spans="1:13" s="16" customFormat="1" ht="13.5" hidden="1">
      <c r="A1134" s="39" t="s">
        <v>130</v>
      </c>
      <c r="B1134" s="41" t="s">
        <v>770</v>
      </c>
      <c r="C1134" s="42">
        <f t="shared" si="75"/>
        <v>290685866.93</v>
      </c>
      <c r="D1134" s="42">
        <v>287548266.93</v>
      </c>
      <c r="E1134" s="42">
        <v>3137600</v>
      </c>
      <c r="F1134" s="42">
        <v>0</v>
      </c>
      <c r="G1134" s="42">
        <v>0</v>
      </c>
      <c r="H1134" s="42">
        <f t="shared" si="76"/>
        <v>44191112.11</v>
      </c>
      <c r="I1134" s="44">
        <v>43773425.11</v>
      </c>
      <c r="J1134" s="44">
        <v>417687</v>
      </c>
      <c r="K1134" s="44">
        <v>0</v>
      </c>
      <c r="L1134" s="44">
        <v>0</v>
      </c>
      <c r="M1134" s="43">
        <f t="shared" si="77"/>
        <v>0.15202360051664174</v>
      </c>
    </row>
    <row r="1135" spans="1:13" s="16" customFormat="1" ht="30.75" hidden="1">
      <c r="A1135" s="39" t="s">
        <v>132</v>
      </c>
      <c r="B1135" s="41" t="s">
        <v>771</v>
      </c>
      <c r="C1135" s="42">
        <f t="shared" si="75"/>
        <v>263000391.93</v>
      </c>
      <c r="D1135" s="42">
        <v>259862791.93</v>
      </c>
      <c r="E1135" s="42">
        <v>3137600</v>
      </c>
      <c r="F1135" s="42">
        <v>0</v>
      </c>
      <c r="G1135" s="42">
        <v>0</v>
      </c>
      <c r="H1135" s="42">
        <f t="shared" si="76"/>
        <v>42717812.11</v>
      </c>
      <c r="I1135" s="44">
        <v>42300125.11</v>
      </c>
      <c r="J1135" s="44">
        <v>417687</v>
      </c>
      <c r="K1135" s="44">
        <v>0</v>
      </c>
      <c r="L1135" s="44">
        <v>0</v>
      </c>
      <c r="M1135" s="43">
        <f t="shared" si="77"/>
        <v>0.1624248990525069</v>
      </c>
    </row>
    <row r="1136" spans="1:13" s="16" customFormat="1" ht="13.5" hidden="1">
      <c r="A1136" s="39" t="s">
        <v>252</v>
      </c>
      <c r="B1136" s="41" t="s">
        <v>772</v>
      </c>
      <c r="C1136" s="42">
        <f t="shared" si="75"/>
        <v>27685475</v>
      </c>
      <c r="D1136" s="42">
        <v>27685475</v>
      </c>
      <c r="E1136" s="42">
        <v>0</v>
      </c>
      <c r="F1136" s="42">
        <v>0</v>
      </c>
      <c r="G1136" s="42">
        <v>0</v>
      </c>
      <c r="H1136" s="42">
        <f t="shared" si="76"/>
        <v>1473300</v>
      </c>
      <c r="I1136" s="44">
        <v>1473300</v>
      </c>
      <c r="J1136" s="44">
        <v>0</v>
      </c>
      <c r="K1136" s="44">
        <v>0</v>
      </c>
      <c r="L1136" s="44">
        <v>0</v>
      </c>
      <c r="M1136" s="43">
        <f t="shared" si="77"/>
        <v>0.05321563021765023</v>
      </c>
    </row>
    <row r="1137" spans="1:13" s="16" customFormat="1" ht="21" hidden="1">
      <c r="A1137" s="39" t="s">
        <v>1913</v>
      </c>
      <c r="B1137" s="41" t="s">
        <v>773</v>
      </c>
      <c r="C1137" s="42">
        <f t="shared" si="75"/>
        <v>3300000</v>
      </c>
      <c r="D1137" s="42">
        <v>3300000</v>
      </c>
      <c r="E1137" s="42">
        <v>0</v>
      </c>
      <c r="F1137" s="42">
        <v>0</v>
      </c>
      <c r="G1137" s="42">
        <v>0</v>
      </c>
      <c r="H1137" s="42">
        <f t="shared" si="76"/>
        <v>0</v>
      </c>
      <c r="I1137" s="44">
        <v>0</v>
      </c>
      <c r="J1137" s="44">
        <v>0</v>
      </c>
      <c r="K1137" s="44">
        <v>0</v>
      </c>
      <c r="L1137" s="44">
        <v>0</v>
      </c>
      <c r="M1137" s="43">
        <f t="shared" si="77"/>
        <v>0</v>
      </c>
    </row>
    <row r="1138" spans="1:13" s="16" customFormat="1" ht="21" hidden="1">
      <c r="A1138" s="39" t="s">
        <v>2068</v>
      </c>
      <c r="B1138" s="41" t="s">
        <v>774</v>
      </c>
      <c r="C1138" s="42">
        <f t="shared" si="75"/>
        <v>3300000</v>
      </c>
      <c r="D1138" s="42">
        <v>3300000</v>
      </c>
      <c r="E1138" s="42">
        <v>0</v>
      </c>
      <c r="F1138" s="42">
        <v>0</v>
      </c>
      <c r="G1138" s="42">
        <v>0</v>
      </c>
      <c r="H1138" s="42">
        <f t="shared" si="76"/>
        <v>0</v>
      </c>
      <c r="I1138" s="44">
        <v>0</v>
      </c>
      <c r="J1138" s="44">
        <v>0</v>
      </c>
      <c r="K1138" s="44">
        <v>0</v>
      </c>
      <c r="L1138" s="44">
        <v>0</v>
      </c>
      <c r="M1138" s="43">
        <f t="shared" si="77"/>
        <v>0</v>
      </c>
    </row>
    <row r="1139" spans="1:13" s="16" customFormat="1" ht="13.5" hidden="1">
      <c r="A1139" s="39" t="s">
        <v>1853</v>
      </c>
      <c r="B1139" s="41" t="s">
        <v>775</v>
      </c>
      <c r="C1139" s="42">
        <f t="shared" si="75"/>
        <v>6968578.419999999</v>
      </c>
      <c r="D1139" s="42">
        <v>2680476</v>
      </c>
      <c r="E1139" s="42">
        <v>1781901.69</v>
      </c>
      <c r="F1139" s="42">
        <v>1648926.85</v>
      </c>
      <c r="G1139" s="42">
        <v>857273.88</v>
      </c>
      <c r="H1139" s="42">
        <f t="shared" si="76"/>
        <v>496758.48</v>
      </c>
      <c r="I1139" s="44">
        <v>115001.94</v>
      </c>
      <c r="J1139" s="44">
        <v>80231.06</v>
      </c>
      <c r="K1139" s="44">
        <v>64033.38</v>
      </c>
      <c r="L1139" s="44">
        <v>237492.1</v>
      </c>
      <c r="M1139" s="43">
        <f t="shared" si="77"/>
        <v>0.07128548321624542</v>
      </c>
    </row>
    <row r="1140" spans="1:13" s="16" customFormat="1" ht="30.75" hidden="1">
      <c r="A1140" s="39" t="s">
        <v>1857</v>
      </c>
      <c r="B1140" s="41" t="s">
        <v>776</v>
      </c>
      <c r="C1140" s="42">
        <f t="shared" si="75"/>
        <v>1620000</v>
      </c>
      <c r="D1140" s="42">
        <v>1620000</v>
      </c>
      <c r="E1140" s="42">
        <v>0</v>
      </c>
      <c r="F1140" s="42">
        <v>0</v>
      </c>
      <c r="G1140" s="42">
        <v>0</v>
      </c>
      <c r="H1140" s="42">
        <f t="shared" si="76"/>
        <v>0</v>
      </c>
      <c r="I1140" s="44">
        <v>0</v>
      </c>
      <c r="J1140" s="44">
        <v>0</v>
      </c>
      <c r="K1140" s="44">
        <v>0</v>
      </c>
      <c r="L1140" s="44">
        <v>0</v>
      </c>
      <c r="M1140" s="43">
        <f t="shared" si="77"/>
        <v>0</v>
      </c>
    </row>
    <row r="1141" spans="1:13" s="16" customFormat="1" ht="13.5" hidden="1">
      <c r="A1141" s="39" t="s">
        <v>1374</v>
      </c>
      <c r="B1141" s="41" t="s">
        <v>777</v>
      </c>
      <c r="C1141" s="42">
        <f t="shared" si="75"/>
        <v>1620000</v>
      </c>
      <c r="D1141" s="42">
        <v>1620000</v>
      </c>
      <c r="E1141" s="42">
        <v>0</v>
      </c>
      <c r="F1141" s="42">
        <v>0</v>
      </c>
      <c r="G1141" s="42">
        <v>0</v>
      </c>
      <c r="H1141" s="42">
        <f t="shared" si="76"/>
        <v>0</v>
      </c>
      <c r="I1141" s="44">
        <v>0</v>
      </c>
      <c r="J1141" s="44">
        <v>0</v>
      </c>
      <c r="K1141" s="44">
        <v>0</v>
      </c>
      <c r="L1141" s="44">
        <v>0</v>
      </c>
      <c r="M1141" s="43">
        <f t="shared" si="77"/>
        <v>0</v>
      </c>
    </row>
    <row r="1142" spans="1:13" s="16" customFormat="1" ht="30.75" hidden="1">
      <c r="A1142" s="39" t="s">
        <v>1705</v>
      </c>
      <c r="B1142" s="41" t="s">
        <v>778</v>
      </c>
      <c r="C1142" s="42">
        <f t="shared" si="75"/>
        <v>0</v>
      </c>
      <c r="D1142" s="42">
        <v>0</v>
      </c>
      <c r="E1142" s="42">
        <v>0</v>
      </c>
      <c r="F1142" s="42">
        <v>0</v>
      </c>
      <c r="G1142" s="42">
        <v>0</v>
      </c>
      <c r="H1142" s="42">
        <f t="shared" si="76"/>
        <v>0</v>
      </c>
      <c r="I1142" s="44">
        <v>0</v>
      </c>
      <c r="J1142" s="44">
        <v>0</v>
      </c>
      <c r="K1142" s="44">
        <v>0</v>
      </c>
      <c r="L1142" s="44">
        <v>0</v>
      </c>
      <c r="M1142" s="43" t="e">
        <f t="shared" si="77"/>
        <v>#DIV/0!</v>
      </c>
    </row>
    <row r="1143" spans="1:13" s="16" customFormat="1" ht="13.5" hidden="1">
      <c r="A1143" s="39" t="s">
        <v>165</v>
      </c>
      <c r="B1143" s="41" t="s">
        <v>779</v>
      </c>
      <c r="C1143" s="42">
        <f t="shared" si="75"/>
        <v>106660</v>
      </c>
      <c r="D1143" s="42">
        <v>0</v>
      </c>
      <c r="E1143" s="42">
        <v>220</v>
      </c>
      <c r="F1143" s="42">
        <v>18440</v>
      </c>
      <c r="G1143" s="42">
        <v>88000</v>
      </c>
      <c r="H1143" s="42">
        <f t="shared" si="76"/>
        <v>43532.4</v>
      </c>
      <c r="I1143" s="44">
        <v>0</v>
      </c>
      <c r="J1143" s="44">
        <v>0</v>
      </c>
      <c r="K1143" s="44">
        <v>0</v>
      </c>
      <c r="L1143" s="44">
        <v>43532.4</v>
      </c>
      <c r="M1143" s="43">
        <f t="shared" si="77"/>
        <v>0.40814175885992876</v>
      </c>
    </row>
    <row r="1144" spans="1:13" s="16" customFormat="1" ht="21" hidden="1">
      <c r="A1144" s="39" t="s">
        <v>2010</v>
      </c>
      <c r="B1144" s="41" t="s">
        <v>780</v>
      </c>
      <c r="C1144" s="42">
        <f t="shared" si="75"/>
        <v>106660</v>
      </c>
      <c r="D1144" s="42">
        <v>0</v>
      </c>
      <c r="E1144" s="42">
        <v>220</v>
      </c>
      <c r="F1144" s="42">
        <v>18440</v>
      </c>
      <c r="G1144" s="42">
        <v>88000</v>
      </c>
      <c r="H1144" s="42">
        <f t="shared" si="76"/>
        <v>43532.4</v>
      </c>
      <c r="I1144" s="44">
        <v>0</v>
      </c>
      <c r="J1144" s="44">
        <v>0</v>
      </c>
      <c r="K1144" s="44">
        <v>0</v>
      </c>
      <c r="L1144" s="44">
        <v>43532.4</v>
      </c>
      <c r="M1144" s="43">
        <f t="shared" si="77"/>
        <v>0.40814175885992876</v>
      </c>
    </row>
    <row r="1145" spans="1:13" s="16" customFormat="1" ht="13.5" hidden="1">
      <c r="A1145" s="39" t="s">
        <v>1734</v>
      </c>
      <c r="B1145" s="41" t="s">
        <v>781</v>
      </c>
      <c r="C1145" s="42">
        <f t="shared" si="75"/>
        <v>5241918.42</v>
      </c>
      <c r="D1145" s="42">
        <v>1060476</v>
      </c>
      <c r="E1145" s="42">
        <v>1781681.69</v>
      </c>
      <c r="F1145" s="42">
        <v>1630486.85</v>
      </c>
      <c r="G1145" s="42">
        <v>769273.88</v>
      </c>
      <c r="H1145" s="42">
        <f t="shared" si="76"/>
        <v>453226.08</v>
      </c>
      <c r="I1145" s="44">
        <v>115001.94</v>
      </c>
      <c r="J1145" s="44">
        <v>80231.06</v>
      </c>
      <c r="K1145" s="44">
        <v>64033.38</v>
      </c>
      <c r="L1145" s="44">
        <v>193959.7</v>
      </c>
      <c r="M1145" s="43">
        <f t="shared" si="77"/>
        <v>0.08646187210216065</v>
      </c>
    </row>
    <row r="1146" spans="1:13" s="16" customFormat="1" ht="13.5" hidden="1">
      <c r="A1146" s="39" t="s">
        <v>1436</v>
      </c>
      <c r="B1146" s="41" t="s">
        <v>782</v>
      </c>
      <c r="C1146" s="42">
        <f t="shared" si="75"/>
        <v>4232343.6899999995</v>
      </c>
      <c r="D1146" s="42">
        <v>949300</v>
      </c>
      <c r="E1146" s="42">
        <v>1597173.69</v>
      </c>
      <c r="F1146" s="42">
        <v>1389953</v>
      </c>
      <c r="G1146" s="42">
        <v>295917</v>
      </c>
      <c r="H1146" s="42">
        <f t="shared" si="76"/>
        <v>220248.65</v>
      </c>
      <c r="I1146" s="44">
        <v>97392.24</v>
      </c>
      <c r="J1146" s="44">
        <v>22151.25</v>
      </c>
      <c r="K1146" s="44">
        <v>18452.16</v>
      </c>
      <c r="L1146" s="44">
        <v>82253</v>
      </c>
      <c r="M1146" s="43">
        <f t="shared" si="77"/>
        <v>0.05203940561830885</v>
      </c>
    </row>
    <row r="1147" spans="1:13" s="16" customFormat="1" ht="13.5" hidden="1">
      <c r="A1147" s="39" t="s">
        <v>1472</v>
      </c>
      <c r="B1147" s="41" t="s">
        <v>783</v>
      </c>
      <c r="C1147" s="42">
        <f t="shared" si="75"/>
        <v>426077</v>
      </c>
      <c r="D1147" s="42">
        <v>26176</v>
      </c>
      <c r="E1147" s="42">
        <v>108811.78</v>
      </c>
      <c r="F1147" s="42">
        <v>158280</v>
      </c>
      <c r="G1147" s="42">
        <v>132809.22</v>
      </c>
      <c r="H1147" s="42">
        <f t="shared" si="76"/>
        <v>86533.74</v>
      </c>
      <c r="I1147" s="44">
        <v>3176</v>
      </c>
      <c r="J1147" s="44">
        <v>17171.13</v>
      </c>
      <c r="K1147" s="44">
        <v>44234</v>
      </c>
      <c r="L1147" s="44">
        <v>21952.61</v>
      </c>
      <c r="M1147" s="43">
        <f t="shared" si="77"/>
        <v>0.2030941355670454</v>
      </c>
    </row>
    <row r="1148" spans="1:13" s="16" customFormat="1" ht="13.5" hidden="1">
      <c r="A1148" s="39" t="s">
        <v>1989</v>
      </c>
      <c r="B1148" s="41" t="s">
        <v>784</v>
      </c>
      <c r="C1148" s="42">
        <f t="shared" si="75"/>
        <v>583497.73</v>
      </c>
      <c r="D1148" s="42">
        <v>85000</v>
      </c>
      <c r="E1148" s="42">
        <v>75696.22</v>
      </c>
      <c r="F1148" s="42">
        <v>82253.85</v>
      </c>
      <c r="G1148" s="42">
        <v>340547.66</v>
      </c>
      <c r="H1148" s="42">
        <f t="shared" si="76"/>
        <v>146443.69</v>
      </c>
      <c r="I1148" s="44">
        <v>14433.7</v>
      </c>
      <c r="J1148" s="44">
        <v>40908.68</v>
      </c>
      <c r="K1148" s="44">
        <v>1347.22</v>
      </c>
      <c r="L1148" s="44">
        <v>89754.09</v>
      </c>
      <c r="M1148" s="43">
        <f t="shared" si="77"/>
        <v>0.2509755950550142</v>
      </c>
    </row>
    <row r="1149" spans="1:13" s="16" customFormat="1" ht="41.25" hidden="1">
      <c r="A1149" s="39" t="s">
        <v>2012</v>
      </c>
      <c r="B1149" s="41" t="s">
        <v>785</v>
      </c>
      <c r="C1149" s="42">
        <f t="shared" si="75"/>
        <v>312091258.03999996</v>
      </c>
      <c r="D1149" s="42">
        <v>107458360.78</v>
      </c>
      <c r="E1149" s="42">
        <v>189886723.14</v>
      </c>
      <c r="F1149" s="42">
        <v>11506113.66</v>
      </c>
      <c r="G1149" s="42">
        <v>3240060.46</v>
      </c>
      <c r="H1149" s="42">
        <f t="shared" si="76"/>
        <v>48236181.800000004</v>
      </c>
      <c r="I1149" s="44">
        <v>20412818.9</v>
      </c>
      <c r="J1149" s="44">
        <v>24811338.02</v>
      </c>
      <c r="K1149" s="44">
        <v>2054049.24</v>
      </c>
      <c r="L1149" s="44">
        <v>957975.64</v>
      </c>
      <c r="M1149" s="43">
        <f t="shared" si="77"/>
        <v>0.15455793956848896</v>
      </c>
    </row>
    <row r="1150" spans="1:13" s="16" customFormat="1" ht="13.5" hidden="1">
      <c r="A1150" s="39" t="s">
        <v>1931</v>
      </c>
      <c r="B1150" s="41" t="s">
        <v>786</v>
      </c>
      <c r="C1150" s="42">
        <f t="shared" si="75"/>
        <v>226894807.06</v>
      </c>
      <c r="D1150" s="42">
        <v>59398509.61</v>
      </c>
      <c r="E1150" s="42">
        <v>152750123.33</v>
      </c>
      <c r="F1150" s="42">
        <v>11506113.66</v>
      </c>
      <c r="G1150" s="42">
        <v>3240060.46</v>
      </c>
      <c r="H1150" s="42">
        <f t="shared" si="76"/>
        <v>32727440.099999998</v>
      </c>
      <c r="I1150" s="44">
        <v>10123723.79</v>
      </c>
      <c r="J1150" s="44">
        <v>19591691.43</v>
      </c>
      <c r="K1150" s="44">
        <v>2054049.24</v>
      </c>
      <c r="L1150" s="44">
        <v>957975.64</v>
      </c>
      <c r="M1150" s="43">
        <f t="shared" si="77"/>
        <v>0.1442405867461989</v>
      </c>
    </row>
    <row r="1151" spans="1:13" s="16" customFormat="1" ht="13.5" hidden="1">
      <c r="A1151" s="39" t="s">
        <v>2121</v>
      </c>
      <c r="B1151" s="41" t="s">
        <v>787</v>
      </c>
      <c r="C1151" s="42">
        <f t="shared" si="75"/>
        <v>172919206.5</v>
      </c>
      <c r="D1151" s="42">
        <v>46772032.41</v>
      </c>
      <c r="E1151" s="42">
        <v>115002312.47</v>
      </c>
      <c r="F1151" s="42">
        <v>8762971</v>
      </c>
      <c r="G1151" s="42">
        <v>2381890.62</v>
      </c>
      <c r="H1151" s="42">
        <f t="shared" si="76"/>
        <v>25129176.700000003</v>
      </c>
      <c r="I1151" s="44">
        <v>7333236.1</v>
      </c>
      <c r="J1151" s="44">
        <v>15453425.49</v>
      </c>
      <c r="K1151" s="44">
        <v>1560804.69</v>
      </c>
      <c r="L1151" s="44">
        <v>781710.42</v>
      </c>
      <c r="M1151" s="43">
        <f t="shared" si="77"/>
        <v>0.14532322469337727</v>
      </c>
    </row>
    <row r="1152" spans="1:13" s="16" customFormat="1" ht="21" hidden="1">
      <c r="A1152" s="39" t="s">
        <v>40</v>
      </c>
      <c r="B1152" s="41" t="s">
        <v>788</v>
      </c>
      <c r="C1152" s="42">
        <f t="shared" si="75"/>
        <v>3499218.85</v>
      </c>
      <c r="D1152" s="42">
        <v>18872</v>
      </c>
      <c r="E1152" s="42">
        <v>3425189.65</v>
      </c>
      <c r="F1152" s="42">
        <v>55157.2</v>
      </c>
      <c r="G1152" s="42">
        <v>0</v>
      </c>
      <c r="H1152" s="42">
        <f t="shared" si="76"/>
        <v>58258.36</v>
      </c>
      <c r="I1152" s="44">
        <v>159.35</v>
      </c>
      <c r="J1152" s="44">
        <v>54227.01</v>
      </c>
      <c r="K1152" s="44">
        <v>3872</v>
      </c>
      <c r="L1152" s="44">
        <v>0</v>
      </c>
      <c r="M1152" s="43">
        <f t="shared" si="77"/>
        <v>0.016648961524655708</v>
      </c>
    </row>
    <row r="1153" spans="1:13" s="16" customFormat="1" ht="30.75" hidden="1">
      <c r="A1153" s="39" t="s">
        <v>2122</v>
      </c>
      <c r="B1153" s="41" t="s">
        <v>789</v>
      </c>
      <c r="C1153" s="42">
        <f t="shared" si="75"/>
        <v>100</v>
      </c>
      <c r="D1153" s="42">
        <v>0</v>
      </c>
      <c r="E1153" s="42">
        <v>0</v>
      </c>
      <c r="F1153" s="42">
        <v>100</v>
      </c>
      <c r="G1153" s="42">
        <v>0</v>
      </c>
      <c r="H1153" s="42">
        <f t="shared" si="76"/>
        <v>0</v>
      </c>
      <c r="I1153" s="44">
        <v>0</v>
      </c>
      <c r="J1153" s="44">
        <v>0</v>
      </c>
      <c r="K1153" s="44">
        <v>0</v>
      </c>
      <c r="L1153" s="44">
        <v>0</v>
      </c>
      <c r="M1153" s="43">
        <f t="shared" si="77"/>
        <v>0</v>
      </c>
    </row>
    <row r="1154" spans="1:13" s="16" customFormat="1" ht="21" hidden="1">
      <c r="A1154" s="39" t="s">
        <v>2123</v>
      </c>
      <c r="B1154" s="41" t="s">
        <v>790</v>
      </c>
      <c r="C1154" s="42">
        <f t="shared" si="75"/>
        <v>50476281.71</v>
      </c>
      <c r="D1154" s="42">
        <v>12607605.2</v>
      </c>
      <c r="E1154" s="42">
        <v>34322621.21</v>
      </c>
      <c r="F1154" s="42">
        <v>2687885.46</v>
      </c>
      <c r="G1154" s="42">
        <v>858169.84</v>
      </c>
      <c r="H1154" s="42">
        <f t="shared" si="76"/>
        <v>7540005.039999999</v>
      </c>
      <c r="I1154" s="44">
        <v>2790328.34</v>
      </c>
      <c r="J1154" s="44">
        <v>4084038.93</v>
      </c>
      <c r="K1154" s="44">
        <v>489372.55</v>
      </c>
      <c r="L1154" s="44">
        <v>176265.22</v>
      </c>
      <c r="M1154" s="43">
        <f t="shared" si="77"/>
        <v>0.14937718834599156</v>
      </c>
    </row>
    <row r="1155" spans="1:13" s="16" customFormat="1" ht="13.5" hidden="1">
      <c r="A1155" s="39" t="s">
        <v>101</v>
      </c>
      <c r="B1155" s="41" t="s">
        <v>791</v>
      </c>
      <c r="C1155" s="42">
        <f t="shared" si="75"/>
        <v>85196450.98</v>
      </c>
      <c r="D1155" s="42">
        <v>48059851.17</v>
      </c>
      <c r="E1155" s="42">
        <v>37136599.81</v>
      </c>
      <c r="F1155" s="42">
        <v>0</v>
      </c>
      <c r="G1155" s="42">
        <v>0</v>
      </c>
      <c r="H1155" s="42">
        <f t="shared" si="76"/>
        <v>15508741.7</v>
      </c>
      <c r="I1155" s="44">
        <v>10289095.11</v>
      </c>
      <c r="J1155" s="44">
        <v>5219646.59</v>
      </c>
      <c r="K1155" s="44">
        <v>0</v>
      </c>
      <c r="L1155" s="44">
        <v>0</v>
      </c>
      <c r="M1155" s="43">
        <f t="shared" si="77"/>
        <v>0.1820350674424302</v>
      </c>
    </row>
    <row r="1156" spans="1:13" s="16" customFormat="1" ht="13.5" hidden="1">
      <c r="A1156" s="39" t="s">
        <v>897</v>
      </c>
      <c r="B1156" s="41" t="s">
        <v>792</v>
      </c>
      <c r="C1156" s="42">
        <f t="shared" si="75"/>
        <v>65330697.61</v>
      </c>
      <c r="D1156" s="42">
        <v>37147773.62</v>
      </c>
      <c r="E1156" s="42">
        <v>28182923.99</v>
      </c>
      <c r="F1156" s="42">
        <v>0</v>
      </c>
      <c r="G1156" s="42">
        <v>0</v>
      </c>
      <c r="H1156" s="42">
        <f t="shared" si="76"/>
        <v>12028801.43</v>
      </c>
      <c r="I1156" s="44">
        <v>7925553.67</v>
      </c>
      <c r="J1156" s="44">
        <v>4103247.76</v>
      </c>
      <c r="K1156" s="44">
        <v>0</v>
      </c>
      <c r="L1156" s="44">
        <v>0</v>
      </c>
      <c r="M1156" s="43">
        <f t="shared" si="77"/>
        <v>0.18412173557073394</v>
      </c>
    </row>
    <row r="1157" spans="1:13" s="16" customFormat="1" ht="21" hidden="1">
      <c r="A1157" s="39" t="s">
        <v>2040</v>
      </c>
      <c r="B1157" s="41" t="s">
        <v>793</v>
      </c>
      <c r="C1157" s="42">
        <f t="shared" si="75"/>
        <v>945795</v>
      </c>
      <c r="D1157" s="42">
        <v>266490</v>
      </c>
      <c r="E1157" s="42">
        <v>679305</v>
      </c>
      <c r="F1157" s="42">
        <v>0</v>
      </c>
      <c r="G1157" s="42">
        <v>0</v>
      </c>
      <c r="H1157" s="42">
        <f t="shared" si="76"/>
        <v>44256.66</v>
      </c>
      <c r="I1157" s="44">
        <v>7401.51</v>
      </c>
      <c r="J1157" s="44">
        <v>36855.15</v>
      </c>
      <c r="K1157" s="44">
        <v>0</v>
      </c>
      <c r="L1157" s="44">
        <v>0</v>
      </c>
      <c r="M1157" s="43">
        <f t="shared" si="77"/>
        <v>0.04679307883843751</v>
      </c>
    </row>
    <row r="1158" spans="1:13" s="16" customFormat="1" ht="30.75" hidden="1">
      <c r="A1158" s="39" t="s">
        <v>2038</v>
      </c>
      <c r="B1158" s="41" t="s">
        <v>794</v>
      </c>
      <c r="C1158" s="42">
        <f t="shared" si="75"/>
        <v>18919958.37</v>
      </c>
      <c r="D1158" s="42">
        <v>10645587.55</v>
      </c>
      <c r="E1158" s="42">
        <v>8274370.82</v>
      </c>
      <c r="F1158" s="42">
        <v>0</v>
      </c>
      <c r="G1158" s="42">
        <v>0</v>
      </c>
      <c r="H1158" s="42">
        <f t="shared" si="76"/>
        <v>3435683.6100000003</v>
      </c>
      <c r="I1158" s="44">
        <v>2356139.93</v>
      </c>
      <c r="J1158" s="44">
        <v>1079543.68</v>
      </c>
      <c r="K1158" s="44">
        <v>0</v>
      </c>
      <c r="L1158" s="44">
        <v>0</v>
      </c>
      <c r="M1158" s="43">
        <f t="shared" si="77"/>
        <v>0.18159044236839936</v>
      </c>
    </row>
    <row r="1159" spans="1:13" s="16" customFormat="1" ht="21" hidden="1">
      <c r="A1159" s="39" t="s">
        <v>42</v>
      </c>
      <c r="B1159" s="41" t="s">
        <v>795</v>
      </c>
      <c r="C1159" s="42">
        <f t="shared" si="75"/>
        <v>25100870.549999997</v>
      </c>
      <c r="D1159" s="42">
        <v>4411058.51</v>
      </c>
      <c r="E1159" s="42">
        <v>14554812.46</v>
      </c>
      <c r="F1159" s="42">
        <v>4315223</v>
      </c>
      <c r="G1159" s="42">
        <v>1819776.58</v>
      </c>
      <c r="H1159" s="42">
        <f t="shared" si="76"/>
        <v>3004786.6300000004</v>
      </c>
      <c r="I1159" s="44">
        <v>315076.81</v>
      </c>
      <c r="J1159" s="44">
        <v>1774729.53</v>
      </c>
      <c r="K1159" s="44">
        <v>667306.42</v>
      </c>
      <c r="L1159" s="44">
        <v>247673.87</v>
      </c>
      <c r="M1159" s="43">
        <f t="shared" si="77"/>
        <v>0.11970846286046444</v>
      </c>
    </row>
    <row r="1160" spans="1:13" s="16" customFormat="1" ht="21" hidden="1">
      <c r="A1160" s="39" t="s">
        <v>2034</v>
      </c>
      <c r="B1160" s="41" t="s">
        <v>796</v>
      </c>
      <c r="C1160" s="42">
        <f t="shared" si="75"/>
        <v>25100870.549999997</v>
      </c>
      <c r="D1160" s="42">
        <v>4411058.51</v>
      </c>
      <c r="E1160" s="42">
        <v>14554812.46</v>
      </c>
      <c r="F1160" s="42">
        <v>4315223</v>
      </c>
      <c r="G1160" s="42">
        <v>1819776.58</v>
      </c>
      <c r="H1160" s="42">
        <f t="shared" si="76"/>
        <v>3004786.6300000004</v>
      </c>
      <c r="I1160" s="44">
        <v>315076.81</v>
      </c>
      <c r="J1160" s="44">
        <v>1774729.53</v>
      </c>
      <c r="K1160" s="44">
        <v>667306.42</v>
      </c>
      <c r="L1160" s="44">
        <v>247673.87</v>
      </c>
      <c r="M1160" s="43">
        <f t="shared" si="77"/>
        <v>0.11970846286046444</v>
      </c>
    </row>
    <row r="1161" spans="1:13" s="16" customFormat="1" ht="21" hidden="1">
      <c r="A1161" s="39" t="s">
        <v>35</v>
      </c>
      <c r="B1161" s="41" t="s">
        <v>797</v>
      </c>
      <c r="C1161" s="42">
        <f t="shared" si="75"/>
        <v>1993352.73</v>
      </c>
      <c r="D1161" s="42">
        <v>229600</v>
      </c>
      <c r="E1161" s="42">
        <v>1622432.73</v>
      </c>
      <c r="F1161" s="42">
        <v>141320</v>
      </c>
      <c r="G1161" s="42">
        <v>0</v>
      </c>
      <c r="H1161" s="42">
        <f t="shared" si="76"/>
        <v>386815.51</v>
      </c>
      <c r="I1161" s="44">
        <v>27969.65</v>
      </c>
      <c r="J1161" s="44">
        <v>341860.25</v>
      </c>
      <c r="K1161" s="44">
        <v>16985.61</v>
      </c>
      <c r="L1161" s="44">
        <v>0</v>
      </c>
      <c r="M1161" s="43">
        <f t="shared" si="77"/>
        <v>0.19405271539673763</v>
      </c>
    </row>
    <row r="1162" spans="1:13" s="16" customFormat="1" ht="21" hidden="1">
      <c r="A1162" s="39" t="s">
        <v>1748</v>
      </c>
      <c r="B1162" s="41" t="s">
        <v>798</v>
      </c>
      <c r="C1162" s="42">
        <f t="shared" si="75"/>
        <v>23107517.82</v>
      </c>
      <c r="D1162" s="42">
        <v>4181458.51</v>
      </c>
      <c r="E1162" s="42">
        <v>12932379.73</v>
      </c>
      <c r="F1162" s="42">
        <v>4173903</v>
      </c>
      <c r="G1162" s="42">
        <v>1819776.58</v>
      </c>
      <c r="H1162" s="42">
        <f t="shared" si="76"/>
        <v>2617971.12</v>
      </c>
      <c r="I1162" s="44">
        <v>287107.16</v>
      </c>
      <c r="J1162" s="44">
        <v>1432869.28</v>
      </c>
      <c r="K1162" s="44">
        <v>650320.81</v>
      </c>
      <c r="L1162" s="44">
        <v>247673.87</v>
      </c>
      <c r="M1162" s="43">
        <f t="shared" si="77"/>
        <v>0.11329521155812312</v>
      </c>
    </row>
    <row r="1163" spans="1:13" s="16" customFormat="1" ht="13.5" hidden="1">
      <c r="A1163" s="39" t="s">
        <v>1908</v>
      </c>
      <c r="B1163" s="41" t="s">
        <v>799</v>
      </c>
      <c r="C1163" s="42">
        <f t="shared" si="75"/>
        <v>752943.85</v>
      </c>
      <c r="D1163" s="42">
        <v>0</v>
      </c>
      <c r="E1163" s="42">
        <v>752943.85</v>
      </c>
      <c r="F1163" s="42">
        <v>0</v>
      </c>
      <c r="G1163" s="42">
        <v>0</v>
      </c>
      <c r="H1163" s="42">
        <f t="shared" si="76"/>
        <v>50103.56</v>
      </c>
      <c r="I1163" s="44">
        <v>0</v>
      </c>
      <c r="J1163" s="44">
        <v>50103.56</v>
      </c>
      <c r="K1163" s="44">
        <v>0</v>
      </c>
      <c r="L1163" s="44">
        <v>0</v>
      </c>
      <c r="M1163" s="43">
        <f t="shared" si="77"/>
        <v>0.06654355434339493</v>
      </c>
    </row>
    <row r="1164" spans="1:13" s="16" customFormat="1" ht="21" hidden="1">
      <c r="A1164" s="39" t="s">
        <v>1732</v>
      </c>
      <c r="B1164" s="41" t="s">
        <v>800</v>
      </c>
      <c r="C1164" s="42">
        <f t="shared" si="75"/>
        <v>712943.85</v>
      </c>
      <c r="D1164" s="42">
        <v>0</v>
      </c>
      <c r="E1164" s="42">
        <v>712943.85</v>
      </c>
      <c r="F1164" s="42">
        <v>0</v>
      </c>
      <c r="G1164" s="42">
        <v>0</v>
      </c>
      <c r="H1164" s="42">
        <f t="shared" si="76"/>
        <v>50103.56</v>
      </c>
      <c r="I1164" s="44">
        <v>0</v>
      </c>
      <c r="J1164" s="44">
        <v>50103.56</v>
      </c>
      <c r="K1164" s="44">
        <v>0</v>
      </c>
      <c r="L1164" s="44">
        <v>0</v>
      </c>
      <c r="M1164" s="43">
        <f t="shared" si="77"/>
        <v>0.07027700708828613</v>
      </c>
    </row>
    <row r="1165" spans="1:13" s="16" customFormat="1" ht="21" hidden="1">
      <c r="A1165" s="39" t="s">
        <v>1462</v>
      </c>
      <c r="B1165" s="41" t="s">
        <v>801</v>
      </c>
      <c r="C1165" s="42">
        <f t="shared" si="75"/>
        <v>712943.85</v>
      </c>
      <c r="D1165" s="42">
        <v>0</v>
      </c>
      <c r="E1165" s="42">
        <v>712943.85</v>
      </c>
      <c r="F1165" s="42">
        <v>0</v>
      </c>
      <c r="G1165" s="42">
        <v>0</v>
      </c>
      <c r="H1165" s="42">
        <f t="shared" si="76"/>
        <v>50103.56</v>
      </c>
      <c r="I1165" s="44">
        <v>0</v>
      </c>
      <c r="J1165" s="44">
        <v>50103.56</v>
      </c>
      <c r="K1165" s="44">
        <v>0</v>
      </c>
      <c r="L1165" s="44">
        <v>0</v>
      </c>
      <c r="M1165" s="43">
        <f t="shared" si="77"/>
        <v>0.07027700708828613</v>
      </c>
    </row>
    <row r="1166" spans="1:13" s="16" customFormat="1" ht="13.5" hidden="1">
      <c r="A1166" s="39" t="s">
        <v>1677</v>
      </c>
      <c r="B1166" s="41" t="s">
        <v>802</v>
      </c>
      <c r="C1166" s="42">
        <f t="shared" si="75"/>
        <v>40000</v>
      </c>
      <c r="D1166" s="42">
        <v>0</v>
      </c>
      <c r="E1166" s="42">
        <v>40000</v>
      </c>
      <c r="F1166" s="42">
        <v>0</v>
      </c>
      <c r="G1166" s="42">
        <v>0</v>
      </c>
      <c r="H1166" s="42">
        <f t="shared" si="76"/>
        <v>0</v>
      </c>
      <c r="I1166" s="44">
        <v>0</v>
      </c>
      <c r="J1166" s="44">
        <v>0</v>
      </c>
      <c r="K1166" s="44">
        <v>0</v>
      </c>
      <c r="L1166" s="44">
        <v>0</v>
      </c>
      <c r="M1166" s="43">
        <f t="shared" si="77"/>
        <v>0</v>
      </c>
    </row>
    <row r="1167" spans="1:13" s="16" customFormat="1" ht="21" hidden="1">
      <c r="A1167" s="39" t="s">
        <v>1602</v>
      </c>
      <c r="B1167" s="41" t="s">
        <v>803</v>
      </c>
      <c r="C1167" s="42">
        <f t="shared" si="75"/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f t="shared" si="76"/>
        <v>0</v>
      </c>
      <c r="I1167" s="44">
        <v>0</v>
      </c>
      <c r="J1167" s="44">
        <v>0</v>
      </c>
      <c r="K1167" s="44">
        <v>0</v>
      </c>
      <c r="L1167" s="44">
        <v>0</v>
      </c>
      <c r="M1167" s="43" t="e">
        <f t="shared" si="77"/>
        <v>#DIV/0!</v>
      </c>
    </row>
    <row r="1168" spans="1:13" s="16" customFormat="1" ht="13.5" hidden="1">
      <c r="A1168" s="39" t="s">
        <v>1729</v>
      </c>
      <c r="B1168" s="41" t="s">
        <v>804</v>
      </c>
      <c r="C1168" s="42">
        <f t="shared" si="75"/>
        <v>0</v>
      </c>
      <c r="D1168" s="42">
        <v>0</v>
      </c>
      <c r="E1168" s="42">
        <v>0</v>
      </c>
      <c r="F1168" s="42">
        <v>0</v>
      </c>
      <c r="G1168" s="42">
        <v>0</v>
      </c>
      <c r="H1168" s="42">
        <f t="shared" si="76"/>
        <v>0</v>
      </c>
      <c r="I1168" s="44">
        <v>0</v>
      </c>
      <c r="J1168" s="44">
        <v>0</v>
      </c>
      <c r="K1168" s="44">
        <v>0</v>
      </c>
      <c r="L1168" s="44">
        <v>0</v>
      </c>
      <c r="M1168" s="43" t="e">
        <f t="shared" si="77"/>
        <v>#DIV/0!</v>
      </c>
    </row>
    <row r="1169" spans="1:13" s="16" customFormat="1" ht="21" hidden="1">
      <c r="A1169" s="39" t="s">
        <v>250</v>
      </c>
      <c r="B1169" s="41" t="s">
        <v>805</v>
      </c>
      <c r="C1169" s="42">
        <f t="shared" si="75"/>
        <v>0</v>
      </c>
      <c r="D1169" s="42">
        <v>0</v>
      </c>
      <c r="E1169" s="42">
        <v>0</v>
      </c>
      <c r="F1169" s="42">
        <v>0</v>
      </c>
      <c r="G1169" s="42">
        <v>0</v>
      </c>
      <c r="H1169" s="42">
        <f t="shared" si="76"/>
        <v>0</v>
      </c>
      <c r="I1169" s="44">
        <v>0</v>
      </c>
      <c r="J1169" s="44">
        <v>0</v>
      </c>
      <c r="K1169" s="44">
        <v>0</v>
      </c>
      <c r="L1169" s="44">
        <v>0</v>
      </c>
      <c r="M1169" s="43" t="e">
        <f t="shared" si="77"/>
        <v>#DIV/0!</v>
      </c>
    </row>
    <row r="1170" spans="1:13" s="16" customFormat="1" ht="13.5" hidden="1">
      <c r="A1170" s="39" t="s">
        <v>1474</v>
      </c>
      <c r="B1170" s="41" t="s">
        <v>806</v>
      </c>
      <c r="C1170" s="42">
        <f aca="true" t="shared" si="78" ref="C1170:C1187">SUM(D1170:G1170)</f>
        <v>0</v>
      </c>
      <c r="D1170" s="42">
        <v>0</v>
      </c>
      <c r="E1170" s="42">
        <v>0</v>
      </c>
      <c r="F1170" s="42">
        <v>0</v>
      </c>
      <c r="G1170" s="42">
        <v>0</v>
      </c>
      <c r="H1170" s="42">
        <f aca="true" t="shared" si="79" ref="H1170:H1187">SUM(I1170:L1170)</f>
        <v>0</v>
      </c>
      <c r="I1170" s="44">
        <v>0</v>
      </c>
      <c r="J1170" s="44">
        <v>0</v>
      </c>
      <c r="K1170" s="44">
        <v>0</v>
      </c>
      <c r="L1170" s="44">
        <v>0</v>
      </c>
      <c r="M1170" s="43" t="e">
        <f aca="true" t="shared" si="80" ref="M1170:M1187">H1170/C1170</f>
        <v>#DIV/0!</v>
      </c>
    </row>
    <row r="1171" spans="1:13" s="16" customFormat="1" ht="13.5" hidden="1">
      <c r="A1171" s="39" t="s">
        <v>258</v>
      </c>
      <c r="B1171" s="41" t="s">
        <v>807</v>
      </c>
      <c r="C1171" s="42">
        <f t="shared" si="78"/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f t="shared" si="79"/>
        <v>0</v>
      </c>
      <c r="I1171" s="44">
        <v>0</v>
      </c>
      <c r="J1171" s="44">
        <v>0</v>
      </c>
      <c r="K1171" s="44">
        <v>0</v>
      </c>
      <c r="L1171" s="44">
        <v>0</v>
      </c>
      <c r="M1171" s="43" t="e">
        <f t="shared" si="80"/>
        <v>#DIV/0!</v>
      </c>
    </row>
    <row r="1172" spans="1:13" s="16" customFormat="1" ht="21" hidden="1">
      <c r="A1172" s="39" t="s">
        <v>1629</v>
      </c>
      <c r="B1172" s="41" t="s">
        <v>808</v>
      </c>
      <c r="C1172" s="42">
        <f t="shared" si="78"/>
        <v>0</v>
      </c>
      <c r="D1172" s="42">
        <v>0</v>
      </c>
      <c r="E1172" s="42">
        <v>0</v>
      </c>
      <c r="F1172" s="42">
        <v>0</v>
      </c>
      <c r="G1172" s="42">
        <v>0</v>
      </c>
      <c r="H1172" s="42">
        <f t="shared" si="79"/>
        <v>0</v>
      </c>
      <c r="I1172" s="44">
        <v>0</v>
      </c>
      <c r="J1172" s="44">
        <v>0</v>
      </c>
      <c r="K1172" s="44">
        <v>0</v>
      </c>
      <c r="L1172" s="44">
        <v>0</v>
      </c>
      <c r="M1172" s="43" t="e">
        <f t="shared" si="80"/>
        <v>#DIV/0!</v>
      </c>
    </row>
    <row r="1173" spans="1:13" s="16" customFormat="1" ht="21" hidden="1">
      <c r="A1173" s="39" t="s">
        <v>1528</v>
      </c>
      <c r="B1173" s="41" t="s">
        <v>809</v>
      </c>
      <c r="C1173" s="42">
        <f t="shared" si="78"/>
        <v>0</v>
      </c>
      <c r="D1173" s="42">
        <v>0</v>
      </c>
      <c r="E1173" s="42">
        <v>0</v>
      </c>
      <c r="F1173" s="42">
        <v>0</v>
      </c>
      <c r="G1173" s="42">
        <v>0</v>
      </c>
      <c r="H1173" s="42">
        <f t="shared" si="79"/>
        <v>0</v>
      </c>
      <c r="I1173" s="44">
        <v>0</v>
      </c>
      <c r="J1173" s="44">
        <v>0</v>
      </c>
      <c r="K1173" s="44">
        <v>0</v>
      </c>
      <c r="L1173" s="44">
        <v>0</v>
      </c>
      <c r="M1173" s="43" t="e">
        <f t="shared" si="80"/>
        <v>#DIV/0!</v>
      </c>
    </row>
    <row r="1174" spans="1:13" s="16" customFormat="1" ht="21" hidden="1">
      <c r="A1174" s="39" t="s">
        <v>1715</v>
      </c>
      <c r="B1174" s="41" t="s">
        <v>810</v>
      </c>
      <c r="C1174" s="42">
        <f t="shared" si="78"/>
        <v>16082255</v>
      </c>
      <c r="D1174" s="42">
        <v>3960655</v>
      </c>
      <c r="E1174" s="42">
        <v>8788700</v>
      </c>
      <c r="F1174" s="42">
        <v>3332900</v>
      </c>
      <c r="G1174" s="42">
        <v>0</v>
      </c>
      <c r="H1174" s="42">
        <f t="shared" si="79"/>
        <v>1618052.58</v>
      </c>
      <c r="I1174" s="44">
        <v>65000</v>
      </c>
      <c r="J1174" s="44">
        <v>1489528.98</v>
      </c>
      <c r="K1174" s="44">
        <v>63523.6</v>
      </c>
      <c r="L1174" s="44">
        <v>0</v>
      </c>
      <c r="M1174" s="43">
        <f t="shared" si="80"/>
        <v>0.10061105112436036</v>
      </c>
    </row>
    <row r="1175" spans="1:13" s="16" customFormat="1" ht="13.5" hidden="1">
      <c r="A1175" s="39" t="s">
        <v>1821</v>
      </c>
      <c r="B1175" s="41" t="s">
        <v>811</v>
      </c>
      <c r="C1175" s="42">
        <f t="shared" si="78"/>
        <v>7302655</v>
      </c>
      <c r="D1175" s="42">
        <v>960655</v>
      </c>
      <c r="E1175" s="42">
        <v>3009100</v>
      </c>
      <c r="F1175" s="42">
        <v>3332900</v>
      </c>
      <c r="G1175" s="42">
        <v>0</v>
      </c>
      <c r="H1175" s="42">
        <f t="shared" si="79"/>
        <v>550521.68</v>
      </c>
      <c r="I1175" s="44">
        <v>65000</v>
      </c>
      <c r="J1175" s="44">
        <v>421998.08</v>
      </c>
      <c r="K1175" s="44">
        <v>63523.6</v>
      </c>
      <c r="L1175" s="44">
        <v>0</v>
      </c>
      <c r="M1175" s="43">
        <f t="shared" si="80"/>
        <v>0.07538651079641583</v>
      </c>
    </row>
    <row r="1176" spans="1:13" s="16" customFormat="1" ht="30.75" hidden="1">
      <c r="A1176" s="39" t="s">
        <v>1412</v>
      </c>
      <c r="B1176" s="41" t="s">
        <v>812</v>
      </c>
      <c r="C1176" s="42">
        <f t="shared" si="78"/>
        <v>3722755</v>
      </c>
      <c r="D1176" s="42">
        <v>945655</v>
      </c>
      <c r="E1176" s="42">
        <v>2777100</v>
      </c>
      <c r="F1176" s="42">
        <v>0</v>
      </c>
      <c r="G1176" s="42">
        <v>0</v>
      </c>
      <c r="H1176" s="42">
        <f t="shared" si="79"/>
        <v>486998.08</v>
      </c>
      <c r="I1176" s="44">
        <v>65000</v>
      </c>
      <c r="J1176" s="44">
        <v>421998.08</v>
      </c>
      <c r="K1176" s="44">
        <v>0</v>
      </c>
      <c r="L1176" s="44">
        <v>0</v>
      </c>
      <c r="M1176" s="43">
        <f t="shared" si="80"/>
        <v>0.13081658073120578</v>
      </c>
    </row>
    <row r="1177" spans="1:13" s="16" customFormat="1" ht="13.5" hidden="1">
      <c r="A1177" s="39" t="s">
        <v>1094</v>
      </c>
      <c r="B1177" s="41" t="s">
        <v>813</v>
      </c>
      <c r="C1177" s="42">
        <f t="shared" si="78"/>
        <v>3579900</v>
      </c>
      <c r="D1177" s="42">
        <v>15000</v>
      </c>
      <c r="E1177" s="42">
        <v>232000</v>
      </c>
      <c r="F1177" s="42">
        <v>3332900</v>
      </c>
      <c r="G1177" s="42">
        <v>0</v>
      </c>
      <c r="H1177" s="42">
        <f t="shared" si="79"/>
        <v>63523.6</v>
      </c>
      <c r="I1177" s="44">
        <v>0</v>
      </c>
      <c r="J1177" s="44">
        <v>0</v>
      </c>
      <c r="K1177" s="44">
        <v>63523.6</v>
      </c>
      <c r="L1177" s="44">
        <v>0</v>
      </c>
      <c r="M1177" s="43">
        <f t="shared" si="80"/>
        <v>0.01774451800329618</v>
      </c>
    </row>
    <row r="1178" spans="1:13" s="16" customFormat="1" ht="13.5" hidden="1">
      <c r="A1178" s="39" t="s">
        <v>130</v>
      </c>
      <c r="B1178" s="41" t="s">
        <v>814</v>
      </c>
      <c r="C1178" s="42">
        <f t="shared" si="78"/>
        <v>5779600</v>
      </c>
      <c r="D1178" s="42">
        <v>0</v>
      </c>
      <c r="E1178" s="42">
        <v>5779600</v>
      </c>
      <c r="F1178" s="42">
        <v>0</v>
      </c>
      <c r="G1178" s="42">
        <v>0</v>
      </c>
      <c r="H1178" s="42">
        <f t="shared" si="79"/>
        <v>1067530.9</v>
      </c>
      <c r="I1178" s="44">
        <v>0</v>
      </c>
      <c r="J1178" s="44">
        <v>1067530.9</v>
      </c>
      <c r="K1178" s="44">
        <v>0</v>
      </c>
      <c r="L1178" s="44">
        <v>0</v>
      </c>
      <c r="M1178" s="43">
        <f t="shared" si="80"/>
        <v>0.18470670980690704</v>
      </c>
    </row>
    <row r="1179" spans="1:13" s="16" customFormat="1" ht="30.75" hidden="1">
      <c r="A1179" s="39" t="s">
        <v>132</v>
      </c>
      <c r="B1179" s="41" t="s">
        <v>815</v>
      </c>
      <c r="C1179" s="42">
        <f t="shared" si="78"/>
        <v>5779600</v>
      </c>
      <c r="D1179" s="42">
        <v>0</v>
      </c>
      <c r="E1179" s="42">
        <v>5779600</v>
      </c>
      <c r="F1179" s="42">
        <v>0</v>
      </c>
      <c r="G1179" s="42">
        <v>0</v>
      </c>
      <c r="H1179" s="42">
        <f t="shared" si="79"/>
        <v>1067530.9</v>
      </c>
      <c r="I1179" s="44">
        <v>0</v>
      </c>
      <c r="J1179" s="44">
        <v>1067530.9</v>
      </c>
      <c r="K1179" s="44">
        <v>0</v>
      </c>
      <c r="L1179" s="44">
        <v>0</v>
      </c>
      <c r="M1179" s="43">
        <f t="shared" si="80"/>
        <v>0.18470670980690704</v>
      </c>
    </row>
    <row r="1180" spans="1:13" s="16" customFormat="1" ht="13.5" hidden="1">
      <c r="A1180" s="39" t="s">
        <v>252</v>
      </c>
      <c r="B1180" s="41" t="s">
        <v>816</v>
      </c>
      <c r="C1180" s="42">
        <f t="shared" si="78"/>
        <v>0</v>
      </c>
      <c r="D1180" s="42">
        <v>0</v>
      </c>
      <c r="E1180" s="42">
        <v>0</v>
      </c>
      <c r="F1180" s="42">
        <v>0</v>
      </c>
      <c r="G1180" s="42">
        <v>0</v>
      </c>
      <c r="H1180" s="42">
        <f t="shared" si="79"/>
        <v>0</v>
      </c>
      <c r="I1180" s="44">
        <v>0</v>
      </c>
      <c r="J1180" s="44">
        <v>0</v>
      </c>
      <c r="K1180" s="44">
        <v>0</v>
      </c>
      <c r="L1180" s="44">
        <v>0</v>
      </c>
      <c r="M1180" s="43" t="e">
        <f t="shared" si="80"/>
        <v>#DIV/0!</v>
      </c>
    </row>
    <row r="1181" spans="1:13" s="16" customFormat="1" ht="21" hidden="1">
      <c r="A1181" s="39" t="s">
        <v>1913</v>
      </c>
      <c r="B1181" s="41" t="s">
        <v>817</v>
      </c>
      <c r="C1181" s="42">
        <f t="shared" si="78"/>
        <v>3000000</v>
      </c>
      <c r="D1181" s="42">
        <v>3000000</v>
      </c>
      <c r="E1181" s="42">
        <v>0</v>
      </c>
      <c r="F1181" s="42">
        <v>0</v>
      </c>
      <c r="G1181" s="42">
        <v>0</v>
      </c>
      <c r="H1181" s="42">
        <f t="shared" si="79"/>
        <v>0</v>
      </c>
      <c r="I1181" s="44">
        <v>0</v>
      </c>
      <c r="J1181" s="44">
        <v>0</v>
      </c>
      <c r="K1181" s="44">
        <v>0</v>
      </c>
      <c r="L1181" s="44">
        <v>0</v>
      </c>
      <c r="M1181" s="43">
        <f t="shared" si="80"/>
        <v>0</v>
      </c>
    </row>
    <row r="1182" spans="1:13" s="16" customFormat="1" ht="21" hidden="1">
      <c r="A1182" s="39" t="s">
        <v>2068</v>
      </c>
      <c r="B1182" s="41" t="s">
        <v>818</v>
      </c>
      <c r="C1182" s="42">
        <f t="shared" si="78"/>
        <v>3000000</v>
      </c>
      <c r="D1182" s="42">
        <v>3000000</v>
      </c>
      <c r="E1182" s="42">
        <v>0</v>
      </c>
      <c r="F1182" s="42">
        <v>0</v>
      </c>
      <c r="G1182" s="42">
        <v>0</v>
      </c>
      <c r="H1182" s="42">
        <f t="shared" si="79"/>
        <v>0</v>
      </c>
      <c r="I1182" s="44">
        <v>0</v>
      </c>
      <c r="J1182" s="44">
        <v>0</v>
      </c>
      <c r="K1182" s="44">
        <v>0</v>
      </c>
      <c r="L1182" s="44">
        <v>0</v>
      </c>
      <c r="M1182" s="43">
        <f t="shared" si="80"/>
        <v>0</v>
      </c>
    </row>
    <row r="1183" spans="1:13" s="16" customFormat="1" ht="13.5" hidden="1">
      <c r="A1183" s="39" t="s">
        <v>1853</v>
      </c>
      <c r="B1183" s="41" t="s">
        <v>819</v>
      </c>
      <c r="C1183" s="42">
        <f t="shared" si="78"/>
        <v>390326.99</v>
      </c>
      <c r="D1183" s="42">
        <v>22310.36</v>
      </c>
      <c r="E1183" s="42">
        <v>358916.63</v>
      </c>
      <c r="F1183" s="42">
        <v>1500</v>
      </c>
      <c r="G1183" s="42">
        <v>7600</v>
      </c>
      <c r="H1183" s="42">
        <f t="shared" si="79"/>
        <v>28323.489999999998</v>
      </c>
      <c r="I1183" s="44">
        <v>2648.44</v>
      </c>
      <c r="J1183" s="44">
        <v>24834.89</v>
      </c>
      <c r="K1183" s="44">
        <v>0</v>
      </c>
      <c r="L1183" s="44">
        <v>840.16</v>
      </c>
      <c r="M1183" s="43">
        <f t="shared" si="80"/>
        <v>0.07256349349554331</v>
      </c>
    </row>
    <row r="1184" spans="1:13" s="16" customFormat="1" ht="13.5" hidden="1">
      <c r="A1184" s="39" t="s">
        <v>1734</v>
      </c>
      <c r="B1184" s="41" t="s">
        <v>820</v>
      </c>
      <c r="C1184" s="42">
        <f t="shared" si="78"/>
        <v>390326.99</v>
      </c>
      <c r="D1184" s="42">
        <v>22310.36</v>
      </c>
      <c r="E1184" s="42">
        <v>358916.63</v>
      </c>
      <c r="F1184" s="42">
        <v>1500</v>
      </c>
      <c r="G1184" s="42">
        <v>7600</v>
      </c>
      <c r="H1184" s="42">
        <f t="shared" si="79"/>
        <v>28323.489999999998</v>
      </c>
      <c r="I1184" s="44">
        <v>2648.44</v>
      </c>
      <c r="J1184" s="44">
        <v>24834.89</v>
      </c>
      <c r="K1184" s="44">
        <v>0</v>
      </c>
      <c r="L1184" s="44">
        <v>840.16</v>
      </c>
      <c r="M1184" s="43">
        <f t="shared" si="80"/>
        <v>0.07256349349554331</v>
      </c>
    </row>
    <row r="1185" spans="1:13" s="16" customFormat="1" ht="13.5" hidden="1">
      <c r="A1185" s="39" t="s">
        <v>1436</v>
      </c>
      <c r="B1185" s="41" t="s">
        <v>821</v>
      </c>
      <c r="C1185" s="42">
        <f t="shared" si="78"/>
        <v>227418.13</v>
      </c>
      <c r="D1185" s="42">
        <v>0</v>
      </c>
      <c r="E1185" s="42">
        <v>227418.13</v>
      </c>
      <c r="F1185" s="42">
        <v>0</v>
      </c>
      <c r="G1185" s="42">
        <v>0</v>
      </c>
      <c r="H1185" s="42">
        <f t="shared" si="79"/>
        <v>1997</v>
      </c>
      <c r="I1185" s="44">
        <v>0</v>
      </c>
      <c r="J1185" s="44">
        <v>1997</v>
      </c>
      <c r="K1185" s="44">
        <v>0</v>
      </c>
      <c r="L1185" s="44">
        <v>0</v>
      </c>
      <c r="M1185" s="43">
        <f t="shared" si="80"/>
        <v>0.008781182045600322</v>
      </c>
    </row>
    <row r="1186" spans="1:13" s="16" customFormat="1" ht="13.5" hidden="1">
      <c r="A1186" s="39" t="s">
        <v>1472</v>
      </c>
      <c r="B1186" s="41" t="s">
        <v>822</v>
      </c>
      <c r="C1186" s="42">
        <f t="shared" si="78"/>
        <v>113410.58</v>
      </c>
      <c r="D1186" s="42">
        <v>8075</v>
      </c>
      <c r="E1186" s="42">
        <v>100835.58</v>
      </c>
      <c r="F1186" s="42">
        <v>0</v>
      </c>
      <c r="G1186" s="42">
        <v>4500</v>
      </c>
      <c r="H1186" s="42">
        <f t="shared" si="79"/>
        <v>21586.13</v>
      </c>
      <c r="I1186" s="44">
        <v>308</v>
      </c>
      <c r="J1186" s="44">
        <v>20437.97</v>
      </c>
      <c r="K1186" s="44">
        <v>0</v>
      </c>
      <c r="L1186" s="44">
        <v>840.16</v>
      </c>
      <c r="M1186" s="43">
        <f t="shared" si="80"/>
        <v>0.1903361220796155</v>
      </c>
    </row>
    <row r="1187" spans="1:13" s="16" customFormat="1" ht="13.5" hidden="1">
      <c r="A1187" s="39" t="s">
        <v>1989</v>
      </c>
      <c r="B1187" s="41" t="s">
        <v>823</v>
      </c>
      <c r="C1187" s="42">
        <f t="shared" si="78"/>
        <v>49498.28</v>
      </c>
      <c r="D1187" s="42">
        <v>14235.36</v>
      </c>
      <c r="E1187" s="42">
        <v>30662.92</v>
      </c>
      <c r="F1187" s="42">
        <v>1500</v>
      </c>
      <c r="G1187" s="42">
        <v>3100</v>
      </c>
      <c r="H1187" s="42">
        <f t="shared" si="79"/>
        <v>4740.360000000001</v>
      </c>
      <c r="I1187" s="44">
        <v>2340.44</v>
      </c>
      <c r="J1187" s="44">
        <v>2399.92</v>
      </c>
      <c r="K1187" s="44">
        <v>0</v>
      </c>
      <c r="L1187" s="44">
        <v>0</v>
      </c>
      <c r="M1187" s="43">
        <f t="shared" si="80"/>
        <v>0.09576817618713217</v>
      </c>
    </row>
    <row r="1188" spans="1:13" s="16" customFormat="1" ht="41.25" hidden="1">
      <c r="A1188" s="39" t="s">
        <v>2012</v>
      </c>
      <c r="B1188" s="41" t="s">
        <v>824</v>
      </c>
      <c r="C1188" s="42">
        <f aca="true" t="shared" si="81" ref="C1188:C1232">SUM(D1188:G1188)</f>
        <v>29705000</v>
      </c>
      <c r="D1188" s="42">
        <v>29515000</v>
      </c>
      <c r="E1188" s="42">
        <v>190000</v>
      </c>
      <c r="F1188" s="42">
        <v>0</v>
      </c>
      <c r="G1188" s="42">
        <v>0</v>
      </c>
      <c r="H1188" s="42">
        <f aca="true" t="shared" si="82" ref="H1188:H1232">SUM(I1188:L1188)</f>
        <v>7105070.96</v>
      </c>
      <c r="I1188" s="44">
        <v>7105070.96</v>
      </c>
      <c r="J1188" s="44">
        <v>0</v>
      </c>
      <c r="K1188" s="44">
        <v>0</v>
      </c>
      <c r="L1188" s="44">
        <v>0</v>
      </c>
      <c r="M1188" s="43">
        <f aca="true" t="shared" si="83" ref="M1188:M1232">H1188/C1188</f>
        <v>0.23918771115973742</v>
      </c>
    </row>
    <row r="1189" spans="1:13" s="16" customFormat="1" ht="13.5" hidden="1">
      <c r="A1189" s="39" t="s">
        <v>1931</v>
      </c>
      <c r="B1189" s="41" t="s">
        <v>825</v>
      </c>
      <c r="C1189" s="42">
        <f t="shared" si="81"/>
        <v>150000</v>
      </c>
      <c r="D1189" s="42">
        <v>0</v>
      </c>
      <c r="E1189" s="42">
        <v>150000</v>
      </c>
      <c r="F1189" s="42">
        <v>0</v>
      </c>
      <c r="G1189" s="42">
        <v>0</v>
      </c>
      <c r="H1189" s="42">
        <f t="shared" si="82"/>
        <v>0</v>
      </c>
      <c r="I1189" s="44">
        <v>0</v>
      </c>
      <c r="J1189" s="44">
        <v>0</v>
      </c>
      <c r="K1189" s="44">
        <v>0</v>
      </c>
      <c r="L1189" s="44">
        <v>0</v>
      </c>
      <c r="M1189" s="43">
        <f t="shared" si="83"/>
        <v>0</v>
      </c>
    </row>
    <row r="1190" spans="1:13" s="16" customFormat="1" ht="13.5" hidden="1">
      <c r="A1190" s="39" t="s">
        <v>2121</v>
      </c>
      <c r="B1190" s="41" t="s">
        <v>826</v>
      </c>
      <c r="C1190" s="42">
        <f t="shared" si="81"/>
        <v>0</v>
      </c>
      <c r="D1190" s="42">
        <v>0</v>
      </c>
      <c r="E1190" s="42">
        <v>0</v>
      </c>
      <c r="F1190" s="42">
        <v>0</v>
      </c>
      <c r="G1190" s="42">
        <v>0</v>
      </c>
      <c r="H1190" s="42">
        <f t="shared" si="82"/>
        <v>0</v>
      </c>
      <c r="I1190" s="44">
        <v>0</v>
      </c>
      <c r="J1190" s="44">
        <v>0</v>
      </c>
      <c r="K1190" s="44">
        <v>0</v>
      </c>
      <c r="L1190" s="44">
        <v>0</v>
      </c>
      <c r="M1190" s="43" t="e">
        <f t="shared" si="83"/>
        <v>#DIV/0!</v>
      </c>
    </row>
    <row r="1191" spans="1:13" s="16" customFormat="1" ht="21" hidden="1">
      <c r="A1191" s="39" t="s">
        <v>40</v>
      </c>
      <c r="B1191" s="41" t="s">
        <v>827</v>
      </c>
      <c r="C1191" s="42">
        <f t="shared" si="81"/>
        <v>150000</v>
      </c>
      <c r="D1191" s="42">
        <v>0</v>
      </c>
      <c r="E1191" s="42">
        <v>150000</v>
      </c>
      <c r="F1191" s="42">
        <v>0</v>
      </c>
      <c r="G1191" s="42">
        <v>0</v>
      </c>
      <c r="H1191" s="42">
        <f t="shared" si="82"/>
        <v>0</v>
      </c>
      <c r="I1191" s="44">
        <v>0</v>
      </c>
      <c r="J1191" s="44">
        <v>0</v>
      </c>
      <c r="K1191" s="44">
        <v>0</v>
      </c>
      <c r="L1191" s="44">
        <v>0</v>
      </c>
      <c r="M1191" s="43">
        <f t="shared" si="83"/>
        <v>0</v>
      </c>
    </row>
    <row r="1192" spans="1:13" s="16" customFormat="1" ht="21" hidden="1">
      <c r="A1192" s="39" t="s">
        <v>2123</v>
      </c>
      <c r="B1192" s="41" t="s">
        <v>828</v>
      </c>
      <c r="C1192" s="42">
        <f t="shared" si="81"/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f t="shared" si="82"/>
        <v>0</v>
      </c>
      <c r="I1192" s="44">
        <v>0</v>
      </c>
      <c r="J1192" s="44">
        <v>0</v>
      </c>
      <c r="K1192" s="44">
        <v>0</v>
      </c>
      <c r="L1192" s="44">
        <v>0</v>
      </c>
      <c r="M1192" s="43" t="e">
        <f t="shared" si="83"/>
        <v>#DIV/0!</v>
      </c>
    </row>
    <row r="1193" spans="1:13" s="16" customFormat="1" ht="13.5" hidden="1">
      <c r="A1193" s="39" t="s">
        <v>101</v>
      </c>
      <c r="B1193" s="41" t="s">
        <v>829</v>
      </c>
      <c r="C1193" s="42">
        <f t="shared" si="81"/>
        <v>29555000</v>
      </c>
      <c r="D1193" s="42">
        <v>29515000</v>
      </c>
      <c r="E1193" s="42">
        <v>40000</v>
      </c>
      <c r="F1193" s="42">
        <v>0</v>
      </c>
      <c r="G1193" s="42">
        <v>0</v>
      </c>
      <c r="H1193" s="42">
        <f t="shared" si="82"/>
        <v>7105070.96</v>
      </c>
      <c r="I1193" s="44">
        <v>7105070.96</v>
      </c>
      <c r="J1193" s="44">
        <v>0</v>
      </c>
      <c r="K1193" s="44">
        <v>0</v>
      </c>
      <c r="L1193" s="44">
        <v>0</v>
      </c>
      <c r="M1193" s="43">
        <f t="shared" si="83"/>
        <v>0.24040165657249196</v>
      </c>
    </row>
    <row r="1194" spans="1:13" s="16" customFormat="1" ht="13.5" hidden="1">
      <c r="A1194" s="39" t="s">
        <v>897</v>
      </c>
      <c r="B1194" s="41" t="s">
        <v>830</v>
      </c>
      <c r="C1194" s="42">
        <f t="shared" si="81"/>
        <v>22795000</v>
      </c>
      <c r="D1194" s="42">
        <v>22795000</v>
      </c>
      <c r="E1194" s="42">
        <v>0</v>
      </c>
      <c r="F1194" s="42">
        <v>0</v>
      </c>
      <c r="G1194" s="42">
        <v>0</v>
      </c>
      <c r="H1194" s="42">
        <f t="shared" si="82"/>
        <v>5473789.28</v>
      </c>
      <c r="I1194" s="44">
        <v>5473789.28</v>
      </c>
      <c r="J1194" s="44">
        <v>0</v>
      </c>
      <c r="K1194" s="44">
        <v>0</v>
      </c>
      <c r="L1194" s="44">
        <v>0</v>
      </c>
      <c r="M1194" s="43">
        <f t="shared" si="83"/>
        <v>0.24013113753016013</v>
      </c>
    </row>
    <row r="1195" spans="1:13" s="16" customFormat="1" ht="21" hidden="1">
      <c r="A1195" s="39" t="s">
        <v>2040</v>
      </c>
      <c r="B1195" s="41" t="s">
        <v>831</v>
      </c>
      <c r="C1195" s="42">
        <f t="shared" si="81"/>
        <v>43000</v>
      </c>
      <c r="D1195" s="42">
        <v>3000</v>
      </c>
      <c r="E1195" s="42">
        <v>40000</v>
      </c>
      <c r="F1195" s="42">
        <v>0</v>
      </c>
      <c r="G1195" s="42">
        <v>0</v>
      </c>
      <c r="H1195" s="42">
        <f t="shared" si="82"/>
        <v>0</v>
      </c>
      <c r="I1195" s="44">
        <v>0</v>
      </c>
      <c r="J1195" s="44">
        <v>0</v>
      </c>
      <c r="K1195" s="44">
        <v>0</v>
      </c>
      <c r="L1195" s="44">
        <v>0</v>
      </c>
      <c r="M1195" s="43">
        <f t="shared" si="83"/>
        <v>0</v>
      </c>
    </row>
    <row r="1196" spans="1:13" s="16" customFormat="1" ht="30.75" hidden="1">
      <c r="A1196" s="39" t="s">
        <v>2038</v>
      </c>
      <c r="B1196" s="41" t="s">
        <v>832</v>
      </c>
      <c r="C1196" s="42">
        <f t="shared" si="81"/>
        <v>6717000</v>
      </c>
      <c r="D1196" s="42">
        <v>6717000</v>
      </c>
      <c r="E1196" s="42">
        <v>0</v>
      </c>
      <c r="F1196" s="42">
        <v>0</v>
      </c>
      <c r="G1196" s="42">
        <v>0</v>
      </c>
      <c r="H1196" s="42">
        <f t="shared" si="82"/>
        <v>1631281.68</v>
      </c>
      <c r="I1196" s="44">
        <v>1631281.68</v>
      </c>
      <c r="J1196" s="44">
        <v>0</v>
      </c>
      <c r="K1196" s="44">
        <v>0</v>
      </c>
      <c r="L1196" s="44">
        <v>0</v>
      </c>
      <c r="M1196" s="43">
        <f t="shared" si="83"/>
        <v>0.24285866904868245</v>
      </c>
    </row>
    <row r="1197" spans="1:13" s="16" customFormat="1" ht="21" hidden="1">
      <c r="A1197" s="39" t="s">
        <v>42</v>
      </c>
      <c r="B1197" s="41" t="s">
        <v>833</v>
      </c>
      <c r="C1197" s="42">
        <f t="shared" si="81"/>
        <v>3061900</v>
      </c>
      <c r="D1197" s="42">
        <v>1585200</v>
      </c>
      <c r="E1197" s="42">
        <v>1476700</v>
      </c>
      <c r="F1197" s="42">
        <v>0</v>
      </c>
      <c r="G1197" s="42">
        <v>0</v>
      </c>
      <c r="H1197" s="42">
        <f t="shared" si="82"/>
        <v>500000</v>
      </c>
      <c r="I1197" s="44">
        <v>0</v>
      </c>
      <c r="J1197" s="44">
        <v>500000</v>
      </c>
      <c r="K1197" s="44">
        <v>0</v>
      </c>
      <c r="L1197" s="44">
        <v>0</v>
      </c>
      <c r="M1197" s="43">
        <f t="shared" si="83"/>
        <v>0.1632972990626735</v>
      </c>
    </row>
    <row r="1198" spans="1:13" s="16" customFormat="1" ht="21" hidden="1">
      <c r="A1198" s="39" t="s">
        <v>2034</v>
      </c>
      <c r="B1198" s="41" t="s">
        <v>834</v>
      </c>
      <c r="C1198" s="42">
        <f t="shared" si="81"/>
        <v>3061900</v>
      </c>
      <c r="D1198" s="42">
        <v>1585200</v>
      </c>
      <c r="E1198" s="42">
        <v>1476700</v>
      </c>
      <c r="F1198" s="42">
        <v>0</v>
      </c>
      <c r="G1198" s="42">
        <v>0</v>
      </c>
      <c r="H1198" s="42">
        <f t="shared" si="82"/>
        <v>500000</v>
      </c>
      <c r="I1198" s="44">
        <v>0</v>
      </c>
      <c r="J1198" s="44">
        <v>500000</v>
      </c>
      <c r="K1198" s="44">
        <v>0</v>
      </c>
      <c r="L1198" s="44">
        <v>0</v>
      </c>
      <c r="M1198" s="43">
        <f t="shared" si="83"/>
        <v>0.1632972990626735</v>
      </c>
    </row>
    <row r="1199" spans="1:13" s="16" customFormat="1" ht="21" hidden="1">
      <c r="A1199" s="39" t="s">
        <v>35</v>
      </c>
      <c r="B1199" s="41" t="s">
        <v>835</v>
      </c>
      <c r="C1199" s="42">
        <f t="shared" si="81"/>
        <v>0</v>
      </c>
      <c r="D1199" s="42">
        <v>0</v>
      </c>
      <c r="E1199" s="42">
        <v>0</v>
      </c>
      <c r="F1199" s="42">
        <v>0</v>
      </c>
      <c r="G1199" s="42">
        <v>0</v>
      </c>
      <c r="H1199" s="42">
        <f t="shared" si="82"/>
        <v>0</v>
      </c>
      <c r="I1199" s="44">
        <v>0</v>
      </c>
      <c r="J1199" s="44">
        <v>0</v>
      </c>
      <c r="K1199" s="44">
        <v>0</v>
      </c>
      <c r="L1199" s="44">
        <v>0</v>
      </c>
      <c r="M1199" s="43" t="e">
        <f t="shared" si="83"/>
        <v>#DIV/0!</v>
      </c>
    </row>
    <row r="1200" spans="1:13" s="16" customFormat="1" ht="21" hidden="1">
      <c r="A1200" s="39" t="s">
        <v>946</v>
      </c>
      <c r="B1200" s="41" t="s">
        <v>836</v>
      </c>
      <c r="C1200" s="42">
        <f t="shared" si="81"/>
        <v>0</v>
      </c>
      <c r="D1200" s="42">
        <v>0</v>
      </c>
      <c r="E1200" s="42">
        <v>0</v>
      </c>
      <c r="F1200" s="42">
        <v>0</v>
      </c>
      <c r="G1200" s="42">
        <v>0</v>
      </c>
      <c r="H1200" s="42">
        <f t="shared" si="82"/>
        <v>0</v>
      </c>
      <c r="I1200" s="44">
        <v>0</v>
      </c>
      <c r="J1200" s="44">
        <v>0</v>
      </c>
      <c r="K1200" s="44">
        <v>0</v>
      </c>
      <c r="L1200" s="44">
        <v>0</v>
      </c>
      <c r="M1200" s="43" t="e">
        <f t="shared" si="83"/>
        <v>#DIV/0!</v>
      </c>
    </row>
    <row r="1201" spans="1:13" s="16" customFormat="1" ht="21" hidden="1">
      <c r="A1201" s="39" t="s">
        <v>1748</v>
      </c>
      <c r="B1201" s="41" t="s">
        <v>837</v>
      </c>
      <c r="C1201" s="42">
        <f t="shared" si="81"/>
        <v>3061900</v>
      </c>
      <c r="D1201" s="42">
        <v>1585200</v>
      </c>
      <c r="E1201" s="42">
        <v>1476700</v>
      </c>
      <c r="F1201" s="42">
        <v>0</v>
      </c>
      <c r="G1201" s="42">
        <v>0</v>
      </c>
      <c r="H1201" s="42">
        <f t="shared" si="82"/>
        <v>500000</v>
      </c>
      <c r="I1201" s="44">
        <v>0</v>
      </c>
      <c r="J1201" s="44">
        <v>500000</v>
      </c>
      <c r="K1201" s="44">
        <v>0</v>
      </c>
      <c r="L1201" s="44">
        <v>0</v>
      </c>
      <c r="M1201" s="43">
        <f t="shared" si="83"/>
        <v>0.1632972990626735</v>
      </c>
    </row>
    <row r="1202" spans="1:13" s="16" customFormat="1" ht="13.5" hidden="1">
      <c r="A1202" s="39" t="s">
        <v>1908</v>
      </c>
      <c r="B1202" s="41" t="s">
        <v>838</v>
      </c>
      <c r="C1202" s="42">
        <f t="shared" si="81"/>
        <v>7121100</v>
      </c>
      <c r="D1202" s="42">
        <v>3350000</v>
      </c>
      <c r="E1202" s="42">
        <v>3771100</v>
      </c>
      <c r="F1202" s="42">
        <v>0</v>
      </c>
      <c r="G1202" s="42">
        <v>0</v>
      </c>
      <c r="H1202" s="42">
        <f t="shared" si="82"/>
        <v>7000</v>
      </c>
      <c r="I1202" s="44">
        <v>7000</v>
      </c>
      <c r="J1202" s="44">
        <v>0</v>
      </c>
      <c r="K1202" s="44">
        <v>0</v>
      </c>
      <c r="L1202" s="44">
        <v>0</v>
      </c>
      <c r="M1202" s="43">
        <f t="shared" si="83"/>
        <v>0.000982994200334218</v>
      </c>
    </row>
    <row r="1203" spans="1:13" s="16" customFormat="1" ht="13.5" hidden="1">
      <c r="A1203" s="39" t="s">
        <v>186</v>
      </c>
      <c r="B1203" s="41" t="s">
        <v>839</v>
      </c>
      <c r="C1203" s="42">
        <f t="shared" si="81"/>
        <v>1000000</v>
      </c>
      <c r="D1203" s="42">
        <v>1000000</v>
      </c>
      <c r="E1203" s="42">
        <v>0</v>
      </c>
      <c r="F1203" s="42">
        <v>0</v>
      </c>
      <c r="G1203" s="42">
        <v>0</v>
      </c>
      <c r="H1203" s="42">
        <f t="shared" si="82"/>
        <v>0</v>
      </c>
      <c r="I1203" s="44">
        <v>0</v>
      </c>
      <c r="J1203" s="44">
        <v>0</v>
      </c>
      <c r="K1203" s="44">
        <v>0</v>
      </c>
      <c r="L1203" s="44">
        <v>0</v>
      </c>
      <c r="M1203" s="43">
        <f t="shared" si="83"/>
        <v>0</v>
      </c>
    </row>
    <row r="1204" spans="1:13" s="16" customFormat="1" ht="21" hidden="1">
      <c r="A1204" s="39" t="s">
        <v>1642</v>
      </c>
      <c r="B1204" s="41" t="s">
        <v>840</v>
      </c>
      <c r="C1204" s="42">
        <f t="shared" si="81"/>
        <v>1000000</v>
      </c>
      <c r="D1204" s="42">
        <v>1000000</v>
      </c>
      <c r="E1204" s="42">
        <v>0</v>
      </c>
      <c r="F1204" s="42">
        <v>0</v>
      </c>
      <c r="G1204" s="42">
        <v>0</v>
      </c>
      <c r="H1204" s="42">
        <f t="shared" si="82"/>
        <v>0</v>
      </c>
      <c r="I1204" s="44">
        <v>0</v>
      </c>
      <c r="J1204" s="44">
        <v>0</v>
      </c>
      <c r="K1204" s="44">
        <v>0</v>
      </c>
      <c r="L1204" s="44">
        <v>0</v>
      </c>
      <c r="M1204" s="43">
        <f t="shared" si="83"/>
        <v>0</v>
      </c>
    </row>
    <row r="1205" spans="1:13" s="16" customFormat="1" ht="21" hidden="1">
      <c r="A1205" s="39" t="s">
        <v>1732</v>
      </c>
      <c r="B1205" s="41" t="s">
        <v>841</v>
      </c>
      <c r="C1205" s="42">
        <f t="shared" si="81"/>
        <v>150000</v>
      </c>
      <c r="D1205" s="42">
        <v>70000</v>
      </c>
      <c r="E1205" s="42">
        <v>80000</v>
      </c>
      <c r="F1205" s="42">
        <v>0</v>
      </c>
      <c r="G1205" s="42">
        <v>0</v>
      </c>
      <c r="H1205" s="42">
        <f t="shared" si="82"/>
        <v>7000</v>
      </c>
      <c r="I1205" s="44">
        <v>7000</v>
      </c>
      <c r="J1205" s="44">
        <v>0</v>
      </c>
      <c r="K1205" s="44">
        <v>0</v>
      </c>
      <c r="L1205" s="44">
        <v>0</v>
      </c>
      <c r="M1205" s="43">
        <f t="shared" si="83"/>
        <v>0.04666666666666667</v>
      </c>
    </row>
    <row r="1206" spans="1:13" s="16" customFormat="1" ht="21" hidden="1">
      <c r="A1206" s="39" t="s">
        <v>1462</v>
      </c>
      <c r="B1206" s="41" t="s">
        <v>842</v>
      </c>
      <c r="C1206" s="42">
        <f t="shared" si="81"/>
        <v>150000</v>
      </c>
      <c r="D1206" s="42">
        <v>70000</v>
      </c>
      <c r="E1206" s="42">
        <v>80000</v>
      </c>
      <c r="F1206" s="42">
        <v>0</v>
      </c>
      <c r="G1206" s="42">
        <v>0</v>
      </c>
      <c r="H1206" s="42">
        <f t="shared" si="82"/>
        <v>7000</v>
      </c>
      <c r="I1206" s="44">
        <v>7000</v>
      </c>
      <c r="J1206" s="44">
        <v>0</v>
      </c>
      <c r="K1206" s="44">
        <v>0</v>
      </c>
      <c r="L1206" s="44">
        <v>0</v>
      </c>
      <c r="M1206" s="43">
        <f t="shared" si="83"/>
        <v>0.04666666666666667</v>
      </c>
    </row>
    <row r="1207" spans="1:13" s="16" customFormat="1" ht="21" hidden="1">
      <c r="A1207" s="39" t="s">
        <v>1792</v>
      </c>
      <c r="B1207" s="41" t="s">
        <v>843</v>
      </c>
      <c r="C1207" s="42">
        <f t="shared" si="81"/>
        <v>0</v>
      </c>
      <c r="D1207" s="42">
        <v>0</v>
      </c>
      <c r="E1207" s="42">
        <v>0</v>
      </c>
      <c r="F1207" s="42">
        <v>0</v>
      </c>
      <c r="G1207" s="42">
        <v>0</v>
      </c>
      <c r="H1207" s="42">
        <f t="shared" si="82"/>
        <v>0</v>
      </c>
      <c r="I1207" s="44">
        <v>0</v>
      </c>
      <c r="J1207" s="44">
        <v>0</v>
      </c>
      <c r="K1207" s="44">
        <v>0</v>
      </c>
      <c r="L1207" s="44">
        <v>0</v>
      </c>
      <c r="M1207" s="43" t="e">
        <f t="shared" si="83"/>
        <v>#DIV/0!</v>
      </c>
    </row>
    <row r="1208" spans="1:13" s="16" customFormat="1" ht="13.5" hidden="1">
      <c r="A1208" s="39" t="s">
        <v>137</v>
      </c>
      <c r="B1208" s="41" t="s">
        <v>844</v>
      </c>
      <c r="C1208" s="42">
        <f t="shared" si="81"/>
        <v>300000</v>
      </c>
      <c r="D1208" s="42">
        <v>0</v>
      </c>
      <c r="E1208" s="42">
        <v>300000</v>
      </c>
      <c r="F1208" s="42">
        <v>0</v>
      </c>
      <c r="G1208" s="42">
        <v>0</v>
      </c>
      <c r="H1208" s="42">
        <f t="shared" si="82"/>
        <v>0</v>
      </c>
      <c r="I1208" s="44">
        <v>0</v>
      </c>
      <c r="J1208" s="44">
        <v>0</v>
      </c>
      <c r="K1208" s="44">
        <v>0</v>
      </c>
      <c r="L1208" s="44">
        <v>0</v>
      </c>
      <c r="M1208" s="43">
        <f t="shared" si="83"/>
        <v>0</v>
      </c>
    </row>
    <row r="1209" spans="1:13" s="16" customFormat="1" ht="13.5" hidden="1">
      <c r="A1209" s="39" t="s">
        <v>881</v>
      </c>
      <c r="B1209" s="41" t="s">
        <v>845</v>
      </c>
      <c r="C1209" s="42">
        <f t="shared" si="81"/>
        <v>40000</v>
      </c>
      <c r="D1209" s="42">
        <v>40000</v>
      </c>
      <c r="E1209" s="42">
        <v>0</v>
      </c>
      <c r="F1209" s="42">
        <v>0</v>
      </c>
      <c r="G1209" s="42">
        <v>0</v>
      </c>
      <c r="H1209" s="42">
        <f t="shared" si="82"/>
        <v>0</v>
      </c>
      <c r="I1209" s="44">
        <v>0</v>
      </c>
      <c r="J1209" s="44">
        <v>0</v>
      </c>
      <c r="K1209" s="44">
        <v>0</v>
      </c>
      <c r="L1209" s="44">
        <v>0</v>
      </c>
      <c r="M1209" s="43">
        <f t="shared" si="83"/>
        <v>0</v>
      </c>
    </row>
    <row r="1210" spans="1:13" s="16" customFormat="1" ht="13.5" hidden="1">
      <c r="A1210" s="39" t="s">
        <v>1654</v>
      </c>
      <c r="B1210" s="41" t="s">
        <v>846</v>
      </c>
      <c r="C1210" s="42">
        <f t="shared" si="81"/>
        <v>5631100</v>
      </c>
      <c r="D1210" s="42">
        <v>2240000</v>
      </c>
      <c r="E1210" s="42">
        <v>3391100</v>
      </c>
      <c r="F1210" s="42">
        <v>0</v>
      </c>
      <c r="G1210" s="42">
        <v>0</v>
      </c>
      <c r="H1210" s="42">
        <f t="shared" si="82"/>
        <v>0</v>
      </c>
      <c r="I1210" s="44">
        <v>0</v>
      </c>
      <c r="J1210" s="44">
        <v>0</v>
      </c>
      <c r="K1210" s="44">
        <v>0</v>
      </c>
      <c r="L1210" s="44">
        <v>0</v>
      </c>
      <c r="M1210" s="43">
        <f t="shared" si="83"/>
        <v>0</v>
      </c>
    </row>
    <row r="1211" spans="1:13" s="16" customFormat="1" ht="13.5" hidden="1">
      <c r="A1211" s="39" t="s">
        <v>1474</v>
      </c>
      <c r="B1211" s="41" t="s">
        <v>847</v>
      </c>
      <c r="C1211" s="42">
        <f t="shared" si="81"/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f t="shared" si="82"/>
        <v>0</v>
      </c>
      <c r="I1211" s="44">
        <v>0</v>
      </c>
      <c r="J1211" s="44">
        <v>0</v>
      </c>
      <c r="K1211" s="44">
        <v>0</v>
      </c>
      <c r="L1211" s="44">
        <v>0</v>
      </c>
      <c r="M1211" s="43" t="e">
        <f t="shared" si="83"/>
        <v>#DIV/0!</v>
      </c>
    </row>
    <row r="1212" spans="1:13" s="16" customFormat="1" ht="13.5" hidden="1">
      <c r="A1212" s="39" t="s">
        <v>1</v>
      </c>
      <c r="B1212" s="41" t="s">
        <v>848</v>
      </c>
      <c r="C1212" s="42">
        <f t="shared" si="81"/>
        <v>0</v>
      </c>
      <c r="D1212" s="42">
        <v>0</v>
      </c>
      <c r="E1212" s="42">
        <v>0</v>
      </c>
      <c r="F1212" s="42">
        <v>0</v>
      </c>
      <c r="G1212" s="42">
        <v>0</v>
      </c>
      <c r="H1212" s="42">
        <f t="shared" si="82"/>
        <v>0</v>
      </c>
      <c r="I1212" s="44">
        <v>0</v>
      </c>
      <c r="J1212" s="44">
        <v>0</v>
      </c>
      <c r="K1212" s="44">
        <v>0</v>
      </c>
      <c r="L1212" s="44">
        <v>0</v>
      </c>
      <c r="M1212" s="43" t="e">
        <f t="shared" si="83"/>
        <v>#DIV/0!</v>
      </c>
    </row>
    <row r="1213" spans="1:13" s="16" customFormat="1" ht="21" hidden="1">
      <c r="A1213" s="39" t="s">
        <v>2001</v>
      </c>
      <c r="B1213" s="41" t="s">
        <v>849</v>
      </c>
      <c r="C1213" s="42">
        <f t="shared" si="81"/>
        <v>0</v>
      </c>
      <c r="D1213" s="42">
        <v>0</v>
      </c>
      <c r="E1213" s="42">
        <v>0</v>
      </c>
      <c r="F1213" s="42">
        <v>0</v>
      </c>
      <c r="G1213" s="42">
        <v>0</v>
      </c>
      <c r="H1213" s="42">
        <f t="shared" si="82"/>
        <v>0</v>
      </c>
      <c r="I1213" s="44">
        <v>0</v>
      </c>
      <c r="J1213" s="44">
        <v>0</v>
      </c>
      <c r="K1213" s="44">
        <v>0</v>
      </c>
      <c r="L1213" s="44">
        <v>0</v>
      </c>
      <c r="M1213" s="43" t="e">
        <f t="shared" si="83"/>
        <v>#DIV/0!</v>
      </c>
    </row>
    <row r="1214" spans="1:13" s="16" customFormat="1" ht="21" hidden="1">
      <c r="A1214" s="39" t="s">
        <v>1715</v>
      </c>
      <c r="B1214" s="41" t="s">
        <v>850</v>
      </c>
      <c r="C1214" s="42">
        <f t="shared" si="81"/>
        <v>3931000</v>
      </c>
      <c r="D1214" s="42">
        <v>3931000</v>
      </c>
      <c r="E1214" s="42">
        <v>0</v>
      </c>
      <c r="F1214" s="42">
        <v>0</v>
      </c>
      <c r="G1214" s="42">
        <v>0</v>
      </c>
      <c r="H1214" s="42">
        <f t="shared" si="82"/>
        <v>453184.64</v>
      </c>
      <c r="I1214" s="44">
        <v>453184.64</v>
      </c>
      <c r="J1214" s="44">
        <v>0</v>
      </c>
      <c r="K1214" s="44">
        <v>0</v>
      </c>
      <c r="L1214" s="44">
        <v>0</v>
      </c>
      <c r="M1214" s="43">
        <f t="shared" si="83"/>
        <v>0.11528482320020352</v>
      </c>
    </row>
    <row r="1215" spans="1:13" s="16" customFormat="1" ht="13.5" hidden="1">
      <c r="A1215" s="39" t="s">
        <v>1821</v>
      </c>
      <c r="B1215" s="41" t="s">
        <v>851</v>
      </c>
      <c r="C1215" s="42">
        <f t="shared" si="81"/>
        <v>0</v>
      </c>
      <c r="D1215" s="42">
        <v>0</v>
      </c>
      <c r="E1215" s="42">
        <v>0</v>
      </c>
      <c r="F1215" s="42">
        <v>0</v>
      </c>
      <c r="G1215" s="42">
        <v>0</v>
      </c>
      <c r="H1215" s="42">
        <f t="shared" si="82"/>
        <v>0</v>
      </c>
      <c r="I1215" s="44">
        <v>0</v>
      </c>
      <c r="J1215" s="44">
        <v>0</v>
      </c>
      <c r="K1215" s="44">
        <v>0</v>
      </c>
      <c r="L1215" s="44">
        <v>0</v>
      </c>
      <c r="M1215" s="43" t="e">
        <f t="shared" si="83"/>
        <v>#DIV/0!</v>
      </c>
    </row>
    <row r="1216" spans="1:13" s="16" customFormat="1" ht="30.75" hidden="1">
      <c r="A1216" s="39" t="s">
        <v>1412</v>
      </c>
      <c r="B1216" s="41" t="s">
        <v>852</v>
      </c>
      <c r="C1216" s="42">
        <f t="shared" si="81"/>
        <v>0</v>
      </c>
      <c r="D1216" s="42">
        <v>0</v>
      </c>
      <c r="E1216" s="42">
        <v>0</v>
      </c>
      <c r="F1216" s="42">
        <v>0</v>
      </c>
      <c r="G1216" s="42">
        <v>0</v>
      </c>
      <c r="H1216" s="42">
        <f t="shared" si="82"/>
        <v>0</v>
      </c>
      <c r="I1216" s="44">
        <v>0</v>
      </c>
      <c r="J1216" s="44">
        <v>0</v>
      </c>
      <c r="K1216" s="44">
        <v>0</v>
      </c>
      <c r="L1216" s="44">
        <v>0</v>
      </c>
      <c r="M1216" s="43" t="e">
        <f t="shared" si="83"/>
        <v>#DIV/0!</v>
      </c>
    </row>
    <row r="1217" spans="1:13" s="16" customFormat="1" ht="13.5" hidden="1">
      <c r="A1217" s="39" t="s">
        <v>1094</v>
      </c>
      <c r="B1217" s="41" t="s">
        <v>853</v>
      </c>
      <c r="C1217" s="42">
        <f t="shared" si="81"/>
        <v>0</v>
      </c>
      <c r="D1217" s="42">
        <v>0</v>
      </c>
      <c r="E1217" s="42">
        <v>0</v>
      </c>
      <c r="F1217" s="42">
        <v>0</v>
      </c>
      <c r="G1217" s="42">
        <v>0</v>
      </c>
      <c r="H1217" s="42">
        <f t="shared" si="82"/>
        <v>0</v>
      </c>
      <c r="I1217" s="44">
        <v>0</v>
      </c>
      <c r="J1217" s="44">
        <v>0</v>
      </c>
      <c r="K1217" s="44">
        <v>0</v>
      </c>
      <c r="L1217" s="44">
        <v>0</v>
      </c>
      <c r="M1217" s="43" t="e">
        <f t="shared" si="83"/>
        <v>#DIV/0!</v>
      </c>
    </row>
    <row r="1218" spans="1:13" s="16" customFormat="1" ht="13.5" hidden="1">
      <c r="A1218" s="39" t="s">
        <v>130</v>
      </c>
      <c r="B1218" s="41" t="s">
        <v>854</v>
      </c>
      <c r="C1218" s="42">
        <f t="shared" si="81"/>
        <v>3931000</v>
      </c>
      <c r="D1218" s="42">
        <v>3931000</v>
      </c>
      <c r="E1218" s="42">
        <v>0</v>
      </c>
      <c r="F1218" s="42">
        <v>0</v>
      </c>
      <c r="G1218" s="42">
        <v>0</v>
      </c>
      <c r="H1218" s="42">
        <f t="shared" si="82"/>
        <v>453184.64</v>
      </c>
      <c r="I1218" s="44">
        <v>453184.64</v>
      </c>
      <c r="J1218" s="44">
        <v>0</v>
      </c>
      <c r="K1218" s="44">
        <v>0</v>
      </c>
      <c r="L1218" s="44">
        <v>0</v>
      </c>
      <c r="M1218" s="43">
        <f t="shared" si="83"/>
        <v>0.11528482320020352</v>
      </c>
    </row>
    <row r="1219" spans="1:13" s="16" customFormat="1" ht="30.75" hidden="1">
      <c r="A1219" s="39" t="s">
        <v>132</v>
      </c>
      <c r="B1219" s="41" t="s">
        <v>855</v>
      </c>
      <c r="C1219" s="42">
        <f t="shared" si="81"/>
        <v>3931000</v>
      </c>
      <c r="D1219" s="42">
        <v>3931000</v>
      </c>
      <c r="E1219" s="42">
        <v>0</v>
      </c>
      <c r="F1219" s="42">
        <v>0</v>
      </c>
      <c r="G1219" s="42">
        <v>0</v>
      </c>
      <c r="H1219" s="42">
        <f t="shared" si="82"/>
        <v>453184.64</v>
      </c>
      <c r="I1219" s="44">
        <v>453184.64</v>
      </c>
      <c r="J1219" s="44">
        <v>0</v>
      </c>
      <c r="K1219" s="44">
        <v>0</v>
      </c>
      <c r="L1219" s="44">
        <v>0</v>
      </c>
      <c r="M1219" s="43">
        <f t="shared" si="83"/>
        <v>0.11528482320020352</v>
      </c>
    </row>
    <row r="1220" spans="1:13" s="16" customFormat="1" ht="13.5" hidden="1">
      <c r="A1220" s="39" t="s">
        <v>252</v>
      </c>
      <c r="B1220" s="41" t="s">
        <v>856</v>
      </c>
      <c r="C1220" s="42">
        <f t="shared" si="81"/>
        <v>0</v>
      </c>
      <c r="D1220" s="42">
        <v>0</v>
      </c>
      <c r="E1220" s="42">
        <v>0</v>
      </c>
      <c r="F1220" s="42">
        <v>0</v>
      </c>
      <c r="G1220" s="42">
        <v>0</v>
      </c>
      <c r="H1220" s="42">
        <f t="shared" si="82"/>
        <v>0</v>
      </c>
      <c r="I1220" s="44">
        <v>0</v>
      </c>
      <c r="J1220" s="44">
        <v>0</v>
      </c>
      <c r="K1220" s="44">
        <v>0</v>
      </c>
      <c r="L1220" s="44">
        <v>0</v>
      </c>
      <c r="M1220" s="43" t="e">
        <f t="shared" si="83"/>
        <v>#DIV/0!</v>
      </c>
    </row>
    <row r="1221" spans="1:13" s="16" customFormat="1" ht="13.5" hidden="1">
      <c r="A1221" s="39" t="s">
        <v>1853</v>
      </c>
      <c r="B1221" s="41" t="s">
        <v>857</v>
      </c>
      <c r="C1221" s="42">
        <f t="shared" si="81"/>
        <v>1000</v>
      </c>
      <c r="D1221" s="42">
        <v>1000</v>
      </c>
      <c r="E1221" s="42">
        <v>0</v>
      </c>
      <c r="F1221" s="42">
        <v>0</v>
      </c>
      <c r="G1221" s="42">
        <v>0</v>
      </c>
      <c r="H1221" s="42">
        <f t="shared" si="82"/>
        <v>0</v>
      </c>
      <c r="I1221" s="44">
        <v>0</v>
      </c>
      <c r="J1221" s="44">
        <v>0</v>
      </c>
      <c r="K1221" s="44">
        <v>0</v>
      </c>
      <c r="L1221" s="44">
        <v>0</v>
      </c>
      <c r="M1221" s="43">
        <f t="shared" si="83"/>
        <v>0</v>
      </c>
    </row>
    <row r="1222" spans="1:13" s="16" customFormat="1" ht="13.5" hidden="1">
      <c r="A1222" s="39" t="s">
        <v>165</v>
      </c>
      <c r="B1222" s="41" t="s">
        <v>858</v>
      </c>
      <c r="C1222" s="42">
        <f t="shared" si="81"/>
        <v>0</v>
      </c>
      <c r="D1222" s="42">
        <v>0</v>
      </c>
      <c r="E1222" s="42">
        <v>0</v>
      </c>
      <c r="F1222" s="42">
        <v>0</v>
      </c>
      <c r="G1222" s="42">
        <v>0</v>
      </c>
      <c r="H1222" s="42">
        <f t="shared" si="82"/>
        <v>0</v>
      </c>
      <c r="I1222" s="44">
        <v>0</v>
      </c>
      <c r="J1222" s="44">
        <v>0</v>
      </c>
      <c r="K1222" s="44">
        <v>0</v>
      </c>
      <c r="L1222" s="44">
        <v>0</v>
      </c>
      <c r="M1222" s="43" t="e">
        <f t="shared" si="83"/>
        <v>#DIV/0!</v>
      </c>
    </row>
    <row r="1223" spans="1:13" s="16" customFormat="1" ht="21" hidden="1">
      <c r="A1223" s="39" t="s">
        <v>2010</v>
      </c>
      <c r="B1223" s="41" t="s">
        <v>859</v>
      </c>
      <c r="C1223" s="42">
        <f t="shared" si="81"/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f t="shared" si="82"/>
        <v>0</v>
      </c>
      <c r="I1223" s="44">
        <v>0</v>
      </c>
      <c r="J1223" s="44">
        <v>0</v>
      </c>
      <c r="K1223" s="44">
        <v>0</v>
      </c>
      <c r="L1223" s="44">
        <v>0</v>
      </c>
      <c r="M1223" s="43" t="e">
        <f t="shared" si="83"/>
        <v>#DIV/0!</v>
      </c>
    </row>
    <row r="1224" spans="1:13" s="16" customFormat="1" ht="13.5" hidden="1">
      <c r="A1224" s="39" t="s">
        <v>1734</v>
      </c>
      <c r="B1224" s="41" t="s">
        <v>860</v>
      </c>
      <c r="C1224" s="42">
        <f t="shared" si="81"/>
        <v>1000</v>
      </c>
      <c r="D1224" s="42">
        <v>1000</v>
      </c>
      <c r="E1224" s="42">
        <v>0</v>
      </c>
      <c r="F1224" s="42">
        <v>0</v>
      </c>
      <c r="G1224" s="42">
        <v>0</v>
      </c>
      <c r="H1224" s="42">
        <f t="shared" si="82"/>
        <v>0</v>
      </c>
      <c r="I1224" s="44">
        <v>0</v>
      </c>
      <c r="J1224" s="44">
        <v>0</v>
      </c>
      <c r="K1224" s="44">
        <v>0</v>
      </c>
      <c r="L1224" s="44">
        <v>0</v>
      </c>
      <c r="M1224" s="43">
        <f t="shared" si="83"/>
        <v>0</v>
      </c>
    </row>
    <row r="1225" spans="1:13" s="16" customFormat="1" ht="13.5" hidden="1">
      <c r="A1225" s="39" t="s">
        <v>1436</v>
      </c>
      <c r="B1225" s="41" t="s">
        <v>861</v>
      </c>
      <c r="C1225" s="42">
        <f t="shared" si="81"/>
        <v>0</v>
      </c>
      <c r="D1225" s="42">
        <v>0</v>
      </c>
      <c r="E1225" s="42">
        <v>0</v>
      </c>
      <c r="F1225" s="42">
        <v>0</v>
      </c>
      <c r="G1225" s="42">
        <v>0</v>
      </c>
      <c r="H1225" s="42">
        <f t="shared" si="82"/>
        <v>0</v>
      </c>
      <c r="I1225" s="44">
        <v>0</v>
      </c>
      <c r="J1225" s="44">
        <v>0</v>
      </c>
      <c r="K1225" s="44">
        <v>0</v>
      </c>
      <c r="L1225" s="44">
        <v>0</v>
      </c>
      <c r="M1225" s="43" t="e">
        <f t="shared" si="83"/>
        <v>#DIV/0!</v>
      </c>
    </row>
    <row r="1226" spans="1:13" s="16" customFormat="1" ht="13.5" hidden="1">
      <c r="A1226" s="39" t="s">
        <v>1472</v>
      </c>
      <c r="B1226" s="41" t="s">
        <v>862</v>
      </c>
      <c r="C1226" s="42">
        <f t="shared" si="81"/>
        <v>0</v>
      </c>
      <c r="D1226" s="42">
        <v>0</v>
      </c>
      <c r="E1226" s="42">
        <v>0</v>
      </c>
      <c r="F1226" s="42">
        <v>0</v>
      </c>
      <c r="G1226" s="42">
        <v>0</v>
      </c>
      <c r="H1226" s="42">
        <f t="shared" si="82"/>
        <v>0</v>
      </c>
      <c r="I1226" s="44">
        <v>0</v>
      </c>
      <c r="J1226" s="44">
        <v>0</v>
      </c>
      <c r="K1226" s="44">
        <v>0</v>
      </c>
      <c r="L1226" s="44">
        <v>0</v>
      </c>
      <c r="M1226" s="43" t="e">
        <f t="shared" si="83"/>
        <v>#DIV/0!</v>
      </c>
    </row>
    <row r="1227" spans="1:13" s="16" customFormat="1" ht="13.5" hidden="1">
      <c r="A1227" s="39" t="s">
        <v>1989</v>
      </c>
      <c r="B1227" s="41" t="s">
        <v>863</v>
      </c>
      <c r="C1227" s="42">
        <f t="shared" si="81"/>
        <v>1000</v>
      </c>
      <c r="D1227" s="42">
        <v>1000</v>
      </c>
      <c r="E1227" s="42">
        <v>0</v>
      </c>
      <c r="F1227" s="42">
        <v>0</v>
      </c>
      <c r="G1227" s="42">
        <v>0</v>
      </c>
      <c r="H1227" s="42">
        <f t="shared" si="82"/>
        <v>0</v>
      </c>
      <c r="I1227" s="44">
        <v>0</v>
      </c>
      <c r="J1227" s="44">
        <v>0</v>
      </c>
      <c r="K1227" s="44">
        <v>0</v>
      </c>
      <c r="L1227" s="44">
        <v>0</v>
      </c>
      <c r="M1227" s="43">
        <f t="shared" si="83"/>
        <v>0</v>
      </c>
    </row>
    <row r="1228" spans="1:13" s="38" customFormat="1" ht="13.5">
      <c r="A1228" s="40" t="s">
        <v>1523</v>
      </c>
      <c r="B1228" s="34" t="s">
        <v>864</v>
      </c>
      <c r="C1228" s="35">
        <f aca="true" t="shared" si="84" ref="C1228:H1228">C1229</f>
        <v>428000</v>
      </c>
      <c r="D1228" s="35">
        <f t="shared" si="84"/>
        <v>131094116.8</v>
      </c>
      <c r="E1228" s="35">
        <f t="shared" si="84"/>
        <v>137443453.9</v>
      </c>
      <c r="F1228" s="35">
        <f t="shared" si="84"/>
        <v>22206888.08</v>
      </c>
      <c r="G1228" s="35">
        <f t="shared" si="84"/>
        <v>30676353.51</v>
      </c>
      <c r="H1228" s="35">
        <f t="shared" si="84"/>
        <v>149319</v>
      </c>
      <c r="I1228" s="37">
        <v>237475291.65</v>
      </c>
      <c r="J1228" s="37">
        <v>134755247.32</v>
      </c>
      <c r="K1228" s="37">
        <v>2892094.65</v>
      </c>
      <c r="L1228" s="37">
        <v>4082013.44</v>
      </c>
      <c r="M1228" s="36">
        <f t="shared" si="83"/>
        <v>0.34887616822429907</v>
      </c>
    </row>
    <row r="1229" spans="1:13" s="16" customFormat="1" ht="13.5">
      <c r="A1229" s="39" t="s">
        <v>1071</v>
      </c>
      <c r="B1229" s="41" t="s">
        <v>865</v>
      </c>
      <c r="C1229" s="42">
        <v>428000</v>
      </c>
      <c r="D1229" s="42">
        <v>131094116.8</v>
      </c>
      <c r="E1229" s="42">
        <v>137443453.9</v>
      </c>
      <c r="F1229" s="42">
        <v>22206888.08</v>
      </c>
      <c r="G1229" s="42">
        <v>30676353.51</v>
      </c>
      <c r="H1229" s="42">
        <v>149319</v>
      </c>
      <c r="I1229" s="44">
        <v>19852531.76</v>
      </c>
      <c r="J1229" s="44">
        <v>20296713.65</v>
      </c>
      <c r="K1229" s="44">
        <v>2425816.62</v>
      </c>
      <c r="L1229" s="44">
        <v>4066223.44</v>
      </c>
      <c r="M1229" s="43">
        <f t="shared" si="83"/>
        <v>0.34887616822429907</v>
      </c>
    </row>
    <row r="1230" spans="1:13" s="16" customFormat="1" ht="21" hidden="1">
      <c r="A1230" s="39" t="s">
        <v>42</v>
      </c>
      <c r="B1230" s="41" t="s">
        <v>866</v>
      </c>
      <c r="C1230" s="42">
        <f t="shared" si="81"/>
        <v>832300</v>
      </c>
      <c r="D1230" s="42">
        <v>733800</v>
      </c>
      <c r="E1230" s="42">
        <v>84500</v>
      </c>
      <c r="F1230" s="42">
        <v>14000</v>
      </c>
      <c r="G1230" s="42">
        <v>0</v>
      </c>
      <c r="H1230" s="42">
        <f t="shared" si="82"/>
        <v>95729.51</v>
      </c>
      <c r="I1230" s="44">
        <v>95729.51</v>
      </c>
      <c r="J1230" s="44">
        <v>0</v>
      </c>
      <c r="K1230" s="44">
        <v>0</v>
      </c>
      <c r="L1230" s="44">
        <v>0</v>
      </c>
      <c r="M1230" s="43">
        <f t="shared" si="83"/>
        <v>0.11501803436260963</v>
      </c>
    </row>
    <row r="1231" spans="1:13" s="16" customFormat="1" ht="21" hidden="1">
      <c r="A1231" s="39" t="s">
        <v>2034</v>
      </c>
      <c r="B1231" s="41" t="s">
        <v>867</v>
      </c>
      <c r="C1231" s="42">
        <f t="shared" si="81"/>
        <v>832300</v>
      </c>
      <c r="D1231" s="42">
        <v>733800</v>
      </c>
      <c r="E1231" s="42">
        <v>84500</v>
      </c>
      <c r="F1231" s="42">
        <v>14000</v>
      </c>
      <c r="G1231" s="42">
        <v>0</v>
      </c>
      <c r="H1231" s="42">
        <f t="shared" si="82"/>
        <v>95729.51</v>
      </c>
      <c r="I1231" s="44">
        <v>95729.51</v>
      </c>
      <c r="J1231" s="44">
        <v>0</v>
      </c>
      <c r="K1231" s="44">
        <v>0</v>
      </c>
      <c r="L1231" s="44">
        <v>0</v>
      </c>
      <c r="M1231" s="43">
        <f t="shared" si="83"/>
        <v>0.11501803436260963</v>
      </c>
    </row>
    <row r="1232" spans="1:13" s="16" customFormat="1" ht="21" hidden="1">
      <c r="A1232" s="39" t="s">
        <v>1748</v>
      </c>
      <c r="B1232" s="41" t="s">
        <v>868</v>
      </c>
      <c r="C1232" s="42">
        <f t="shared" si="81"/>
        <v>832300</v>
      </c>
      <c r="D1232" s="42">
        <v>733800</v>
      </c>
      <c r="E1232" s="42">
        <v>84500</v>
      </c>
      <c r="F1232" s="42">
        <v>14000</v>
      </c>
      <c r="G1232" s="42">
        <v>0</v>
      </c>
      <c r="H1232" s="42">
        <f t="shared" si="82"/>
        <v>95729.51</v>
      </c>
      <c r="I1232" s="44">
        <v>95729.51</v>
      </c>
      <c r="J1232" s="44">
        <v>0</v>
      </c>
      <c r="K1232" s="44">
        <v>0</v>
      </c>
      <c r="L1232" s="44">
        <v>0</v>
      </c>
      <c r="M1232" s="43">
        <f t="shared" si="83"/>
        <v>0.11501803436260963</v>
      </c>
    </row>
    <row r="1233" spans="1:13" s="16" customFormat="1" ht="13.5" hidden="1">
      <c r="A1233" s="39" t="s">
        <v>1908</v>
      </c>
      <c r="B1233" s="41" t="s">
        <v>869</v>
      </c>
      <c r="C1233" s="42">
        <f aca="true" t="shared" si="85" ref="C1233:C1240">SUM(D1233:G1233)</f>
        <v>320588512.28999996</v>
      </c>
      <c r="D1233" s="42">
        <v>130360316.8</v>
      </c>
      <c r="E1233" s="42">
        <v>137358953.9</v>
      </c>
      <c r="F1233" s="42">
        <v>22192888.08</v>
      </c>
      <c r="G1233" s="42">
        <v>30676353.51</v>
      </c>
      <c r="H1233" s="42">
        <f aca="true" t="shared" si="86" ref="H1233:H1240">SUM(I1233:L1233)</f>
        <v>46545555.95999999</v>
      </c>
      <c r="I1233" s="44">
        <v>19756802.25</v>
      </c>
      <c r="J1233" s="44">
        <v>20296713.65</v>
      </c>
      <c r="K1233" s="44">
        <v>2425816.62</v>
      </c>
      <c r="L1233" s="44">
        <v>4066223.44</v>
      </c>
      <c r="M1233" s="43">
        <f aca="true" t="shared" si="87" ref="M1233:M1240">H1233/C1233</f>
        <v>0.1451878472735028</v>
      </c>
    </row>
    <row r="1234" spans="1:13" s="16" customFormat="1" ht="13.5" hidden="1">
      <c r="A1234" s="39" t="s">
        <v>186</v>
      </c>
      <c r="B1234" s="41" t="s">
        <v>870</v>
      </c>
      <c r="C1234" s="42">
        <f t="shared" si="85"/>
        <v>145397580.91</v>
      </c>
      <c r="D1234" s="42">
        <v>39178116.8</v>
      </c>
      <c r="E1234" s="42">
        <v>73502608.6</v>
      </c>
      <c r="F1234" s="42">
        <v>13419838.08</v>
      </c>
      <c r="G1234" s="42">
        <v>19297017.43</v>
      </c>
      <c r="H1234" s="42">
        <f t="shared" si="86"/>
        <v>21968020.710000005</v>
      </c>
      <c r="I1234" s="44">
        <v>6536058.65</v>
      </c>
      <c r="J1234" s="44">
        <v>11558770.2</v>
      </c>
      <c r="K1234" s="44">
        <v>1287711.42</v>
      </c>
      <c r="L1234" s="44">
        <v>2585480.44</v>
      </c>
      <c r="M1234" s="43">
        <f t="shared" si="87"/>
        <v>0.15108931367708273</v>
      </c>
    </row>
    <row r="1235" spans="1:13" s="16" customFormat="1" ht="13.5" hidden="1">
      <c r="A1235" s="39" t="s">
        <v>265</v>
      </c>
      <c r="B1235" s="41" t="s">
        <v>871</v>
      </c>
      <c r="C1235" s="42">
        <f t="shared" si="85"/>
        <v>140323207.20999998</v>
      </c>
      <c r="D1235" s="42">
        <v>39178116.8</v>
      </c>
      <c r="E1235" s="42">
        <v>69699681.6</v>
      </c>
      <c r="F1235" s="42">
        <v>12879177.06</v>
      </c>
      <c r="G1235" s="42">
        <v>18566231.75</v>
      </c>
      <c r="H1235" s="42">
        <f t="shared" si="86"/>
        <v>21280866.570000004</v>
      </c>
      <c r="I1235" s="44">
        <v>6536058.65</v>
      </c>
      <c r="J1235" s="44">
        <v>11018960.2</v>
      </c>
      <c r="K1235" s="44">
        <v>1207199.42</v>
      </c>
      <c r="L1235" s="44">
        <v>2518648.3</v>
      </c>
      <c r="M1235" s="43">
        <f t="shared" si="87"/>
        <v>0.15165607309810294</v>
      </c>
    </row>
    <row r="1236" spans="1:13" s="16" customFormat="1" ht="21" hidden="1">
      <c r="A1236" s="39" t="s">
        <v>1642</v>
      </c>
      <c r="B1236" s="41" t="s">
        <v>872</v>
      </c>
      <c r="C1236" s="42">
        <f t="shared" si="85"/>
        <v>5074373.699999999</v>
      </c>
      <c r="D1236" s="42">
        <v>0</v>
      </c>
      <c r="E1236" s="42">
        <v>3802927</v>
      </c>
      <c r="F1236" s="42">
        <v>540661.02</v>
      </c>
      <c r="G1236" s="42">
        <v>730785.68</v>
      </c>
      <c r="H1236" s="42">
        <f t="shared" si="86"/>
        <v>687154.14</v>
      </c>
      <c r="I1236" s="44">
        <v>0</v>
      </c>
      <c r="J1236" s="44">
        <v>539810</v>
      </c>
      <c r="K1236" s="44">
        <v>80512</v>
      </c>
      <c r="L1236" s="44">
        <v>66832.14</v>
      </c>
      <c r="M1236" s="43">
        <f t="shared" si="87"/>
        <v>0.1354165421439103</v>
      </c>
    </row>
    <row r="1237" spans="1:13" s="16" customFormat="1" ht="21" hidden="1">
      <c r="A1237" s="39" t="s">
        <v>1732</v>
      </c>
      <c r="B1237" s="41" t="s">
        <v>873</v>
      </c>
      <c r="C1237" s="42">
        <f t="shared" si="85"/>
        <v>175190931.38000003</v>
      </c>
      <c r="D1237" s="42">
        <v>91182200</v>
      </c>
      <c r="E1237" s="42">
        <v>63856345.3</v>
      </c>
      <c r="F1237" s="42">
        <v>8773050</v>
      </c>
      <c r="G1237" s="42">
        <v>11379336.08</v>
      </c>
      <c r="H1237" s="42">
        <f t="shared" si="86"/>
        <v>24577535.249999996</v>
      </c>
      <c r="I1237" s="44">
        <v>13220743.6</v>
      </c>
      <c r="J1237" s="44">
        <v>8737943.45</v>
      </c>
      <c r="K1237" s="44">
        <v>1138105.2</v>
      </c>
      <c r="L1237" s="44">
        <v>1480743</v>
      </c>
      <c r="M1237" s="43">
        <f t="shared" si="87"/>
        <v>0.14028999707005263</v>
      </c>
    </row>
    <row r="1238" spans="1:13" s="16" customFormat="1" ht="21" hidden="1">
      <c r="A1238" s="39" t="s">
        <v>1462</v>
      </c>
      <c r="B1238" s="41" t="s">
        <v>874</v>
      </c>
      <c r="C1238" s="42">
        <f t="shared" si="85"/>
        <v>175190931.38000003</v>
      </c>
      <c r="D1238" s="42">
        <v>91182200</v>
      </c>
      <c r="E1238" s="42">
        <v>63856345.3</v>
      </c>
      <c r="F1238" s="42">
        <v>8773050</v>
      </c>
      <c r="G1238" s="42">
        <v>11379336.08</v>
      </c>
      <c r="H1238" s="42">
        <f t="shared" si="86"/>
        <v>24577535.249999996</v>
      </c>
      <c r="I1238" s="44">
        <v>13220743.6</v>
      </c>
      <c r="J1238" s="44">
        <v>8737943.45</v>
      </c>
      <c r="K1238" s="44">
        <v>1138105.2</v>
      </c>
      <c r="L1238" s="44">
        <v>1480743</v>
      </c>
      <c r="M1238" s="43">
        <f t="shared" si="87"/>
        <v>0.14028999707005263</v>
      </c>
    </row>
    <row r="1239" spans="1:13" s="16" customFormat="1" ht="13.5" hidden="1">
      <c r="A1239" s="39" t="s">
        <v>1474</v>
      </c>
      <c r="B1239" s="41" t="s">
        <v>875</v>
      </c>
      <c r="C1239" s="42">
        <f t="shared" si="85"/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f t="shared" si="86"/>
        <v>0</v>
      </c>
      <c r="I1239" s="44">
        <v>0</v>
      </c>
      <c r="J1239" s="44">
        <v>0</v>
      </c>
      <c r="K1239" s="44">
        <v>0</v>
      </c>
      <c r="L1239" s="44">
        <v>0</v>
      </c>
      <c r="M1239" s="43" t="e">
        <f t="shared" si="87"/>
        <v>#DIV/0!</v>
      </c>
    </row>
    <row r="1240" spans="1:13" s="16" customFormat="1" ht="21" hidden="1">
      <c r="A1240" s="39" t="s">
        <v>1468</v>
      </c>
      <c r="B1240" s="41" t="s">
        <v>876</v>
      </c>
      <c r="C1240" s="42">
        <f t="shared" si="85"/>
        <v>0</v>
      </c>
      <c r="D1240" s="42">
        <v>0</v>
      </c>
      <c r="E1240" s="42">
        <v>0</v>
      </c>
      <c r="F1240" s="42">
        <v>0</v>
      </c>
      <c r="G1240" s="42">
        <v>0</v>
      </c>
      <c r="H1240" s="42">
        <f t="shared" si="86"/>
        <v>0</v>
      </c>
      <c r="I1240" s="44">
        <v>0</v>
      </c>
      <c r="J1240" s="44">
        <v>0</v>
      </c>
      <c r="K1240" s="44">
        <v>0</v>
      </c>
      <c r="L1240" s="44">
        <v>0</v>
      </c>
      <c r="M1240" s="43" t="e">
        <f t="shared" si="87"/>
        <v>#DIV/0!</v>
      </c>
    </row>
    <row r="1241" spans="1:13" s="16" customFormat="1" ht="41.25" hidden="1">
      <c r="A1241" s="39" t="s">
        <v>2012</v>
      </c>
      <c r="B1241" s="41" t="s">
        <v>1097</v>
      </c>
      <c r="C1241" s="42">
        <f aca="true" t="shared" si="88" ref="C1241:C1261">SUM(D1241:G1241)</f>
        <v>130273963.27</v>
      </c>
      <c r="D1241" s="42">
        <v>86632491.63</v>
      </c>
      <c r="E1241" s="42">
        <v>43641471.64</v>
      </c>
      <c r="F1241" s="42">
        <v>0</v>
      </c>
      <c r="G1241" s="42">
        <v>0</v>
      </c>
      <c r="H1241" s="42">
        <f aca="true" t="shared" si="89" ref="H1241:H1261">SUM(I1241:L1241)</f>
        <v>17650210.2</v>
      </c>
      <c r="I1241" s="44">
        <v>13553353</v>
      </c>
      <c r="J1241" s="44">
        <v>4096857.2</v>
      </c>
      <c r="K1241" s="44">
        <v>0</v>
      </c>
      <c r="L1241" s="44">
        <v>0</v>
      </c>
      <c r="M1241" s="43">
        <f aca="true" t="shared" si="90" ref="M1241:M1261">H1241/C1241</f>
        <v>0.13548532459566737</v>
      </c>
    </row>
    <row r="1242" spans="1:13" s="16" customFormat="1" ht="13.5" hidden="1">
      <c r="A1242" s="39" t="s">
        <v>1931</v>
      </c>
      <c r="B1242" s="41" t="s">
        <v>1098</v>
      </c>
      <c r="C1242" s="42">
        <f t="shared" si="88"/>
        <v>83000</v>
      </c>
      <c r="D1242" s="42">
        <v>0</v>
      </c>
      <c r="E1242" s="42">
        <v>83000</v>
      </c>
      <c r="F1242" s="42">
        <v>0</v>
      </c>
      <c r="G1242" s="42">
        <v>0</v>
      </c>
      <c r="H1242" s="42">
        <f t="shared" si="89"/>
        <v>0</v>
      </c>
      <c r="I1242" s="44">
        <v>0</v>
      </c>
      <c r="J1242" s="44">
        <v>0</v>
      </c>
      <c r="K1242" s="44">
        <v>0</v>
      </c>
      <c r="L1242" s="44">
        <v>0</v>
      </c>
      <c r="M1242" s="43">
        <f t="shared" si="90"/>
        <v>0</v>
      </c>
    </row>
    <row r="1243" spans="1:13" s="16" customFormat="1" ht="13.5" hidden="1">
      <c r="A1243" s="39" t="s">
        <v>2121</v>
      </c>
      <c r="B1243" s="41" t="s">
        <v>1099</v>
      </c>
      <c r="C1243" s="42">
        <f t="shared" si="88"/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f t="shared" si="89"/>
        <v>0</v>
      </c>
      <c r="I1243" s="44">
        <v>0</v>
      </c>
      <c r="J1243" s="44">
        <v>0</v>
      </c>
      <c r="K1243" s="44">
        <v>0</v>
      </c>
      <c r="L1243" s="44">
        <v>0</v>
      </c>
      <c r="M1243" s="43" t="e">
        <f t="shared" si="90"/>
        <v>#DIV/0!</v>
      </c>
    </row>
    <row r="1244" spans="1:13" s="16" customFormat="1" ht="21" hidden="1">
      <c r="A1244" s="39" t="s">
        <v>40</v>
      </c>
      <c r="B1244" s="41" t="s">
        <v>1100</v>
      </c>
      <c r="C1244" s="42">
        <f t="shared" si="88"/>
        <v>83000</v>
      </c>
      <c r="D1244" s="42">
        <v>0</v>
      </c>
      <c r="E1244" s="42">
        <v>83000</v>
      </c>
      <c r="F1244" s="42">
        <v>0</v>
      </c>
      <c r="G1244" s="42">
        <v>0</v>
      </c>
      <c r="H1244" s="42">
        <f t="shared" si="89"/>
        <v>0</v>
      </c>
      <c r="I1244" s="44">
        <v>0</v>
      </c>
      <c r="J1244" s="44">
        <v>0</v>
      </c>
      <c r="K1244" s="44">
        <v>0</v>
      </c>
      <c r="L1244" s="44">
        <v>0</v>
      </c>
      <c r="M1244" s="43">
        <f t="shared" si="90"/>
        <v>0</v>
      </c>
    </row>
    <row r="1245" spans="1:13" s="16" customFormat="1" ht="21" hidden="1">
      <c r="A1245" s="39" t="s">
        <v>2123</v>
      </c>
      <c r="B1245" s="41" t="s">
        <v>1101</v>
      </c>
      <c r="C1245" s="42">
        <f t="shared" si="88"/>
        <v>0</v>
      </c>
      <c r="D1245" s="42">
        <v>0</v>
      </c>
      <c r="E1245" s="42">
        <v>0</v>
      </c>
      <c r="F1245" s="42">
        <v>0</v>
      </c>
      <c r="G1245" s="42">
        <v>0</v>
      </c>
      <c r="H1245" s="42">
        <f t="shared" si="89"/>
        <v>0</v>
      </c>
      <c r="I1245" s="44">
        <v>0</v>
      </c>
      <c r="J1245" s="44">
        <v>0</v>
      </c>
      <c r="K1245" s="44">
        <v>0</v>
      </c>
      <c r="L1245" s="44">
        <v>0</v>
      </c>
      <c r="M1245" s="43" t="e">
        <f t="shared" si="90"/>
        <v>#DIV/0!</v>
      </c>
    </row>
    <row r="1246" spans="1:13" s="16" customFormat="1" ht="13.5" hidden="1">
      <c r="A1246" s="39" t="s">
        <v>101</v>
      </c>
      <c r="B1246" s="41" t="s">
        <v>1102</v>
      </c>
      <c r="C1246" s="42">
        <f t="shared" si="88"/>
        <v>130190963.27</v>
      </c>
      <c r="D1246" s="42">
        <v>86632491.63</v>
      </c>
      <c r="E1246" s="42">
        <v>43558471.64</v>
      </c>
      <c r="F1246" s="42">
        <v>0</v>
      </c>
      <c r="G1246" s="42">
        <v>0</v>
      </c>
      <c r="H1246" s="42">
        <f t="shared" si="89"/>
        <v>17650210.2</v>
      </c>
      <c r="I1246" s="44">
        <v>13553353</v>
      </c>
      <c r="J1246" s="44">
        <v>4096857.2</v>
      </c>
      <c r="K1246" s="44">
        <v>0</v>
      </c>
      <c r="L1246" s="44">
        <v>0</v>
      </c>
      <c r="M1246" s="43">
        <f t="shared" si="90"/>
        <v>0.13557169988362128</v>
      </c>
    </row>
    <row r="1247" spans="1:13" s="16" customFormat="1" ht="13.5" hidden="1">
      <c r="A1247" s="39" t="s">
        <v>897</v>
      </c>
      <c r="B1247" s="41" t="s">
        <v>1103</v>
      </c>
      <c r="C1247" s="42">
        <f t="shared" si="88"/>
        <v>99384460.82</v>
      </c>
      <c r="D1247" s="42">
        <v>66354318.23</v>
      </c>
      <c r="E1247" s="42">
        <v>33030142.59</v>
      </c>
      <c r="F1247" s="42">
        <v>0</v>
      </c>
      <c r="G1247" s="42">
        <v>0</v>
      </c>
      <c r="H1247" s="42">
        <f t="shared" si="89"/>
        <v>14202881.34</v>
      </c>
      <c r="I1247" s="44">
        <v>10890565.23</v>
      </c>
      <c r="J1247" s="44">
        <v>3312316.11</v>
      </c>
      <c r="K1247" s="44">
        <v>0</v>
      </c>
      <c r="L1247" s="44">
        <v>0</v>
      </c>
      <c r="M1247" s="43">
        <f t="shared" si="90"/>
        <v>0.14290847103073312</v>
      </c>
    </row>
    <row r="1248" spans="1:13" s="16" customFormat="1" ht="21" hidden="1">
      <c r="A1248" s="39" t="s">
        <v>2040</v>
      </c>
      <c r="B1248" s="41" t="s">
        <v>1104</v>
      </c>
      <c r="C1248" s="42">
        <f t="shared" si="88"/>
        <v>806770</v>
      </c>
      <c r="D1248" s="42">
        <v>370480</v>
      </c>
      <c r="E1248" s="42">
        <v>436290</v>
      </c>
      <c r="F1248" s="42">
        <v>0</v>
      </c>
      <c r="G1248" s="42">
        <v>0</v>
      </c>
      <c r="H1248" s="42">
        <f t="shared" si="89"/>
        <v>13297.75</v>
      </c>
      <c r="I1248" s="44">
        <v>533.45</v>
      </c>
      <c r="J1248" s="44">
        <v>12764.3</v>
      </c>
      <c r="K1248" s="44">
        <v>0</v>
      </c>
      <c r="L1248" s="44">
        <v>0</v>
      </c>
      <c r="M1248" s="43">
        <f t="shared" si="90"/>
        <v>0.01648270262900207</v>
      </c>
    </row>
    <row r="1249" spans="1:13" s="16" customFormat="1" ht="30.75" hidden="1">
      <c r="A1249" s="39" t="s">
        <v>2120</v>
      </c>
      <c r="B1249" s="41" t="s">
        <v>1105</v>
      </c>
      <c r="C1249" s="42">
        <f t="shared" si="88"/>
        <v>105000</v>
      </c>
      <c r="D1249" s="42">
        <v>0</v>
      </c>
      <c r="E1249" s="42">
        <v>105000</v>
      </c>
      <c r="F1249" s="42">
        <v>0</v>
      </c>
      <c r="G1249" s="42">
        <v>0</v>
      </c>
      <c r="H1249" s="42">
        <f t="shared" si="89"/>
        <v>0</v>
      </c>
      <c r="I1249" s="44">
        <v>0</v>
      </c>
      <c r="J1249" s="44">
        <v>0</v>
      </c>
      <c r="K1249" s="44">
        <v>0</v>
      </c>
      <c r="L1249" s="44">
        <v>0</v>
      </c>
      <c r="M1249" s="43">
        <f t="shared" si="90"/>
        <v>0</v>
      </c>
    </row>
    <row r="1250" spans="1:13" s="16" customFormat="1" ht="30.75" hidden="1">
      <c r="A1250" s="39" t="s">
        <v>2038</v>
      </c>
      <c r="B1250" s="41" t="s">
        <v>1106</v>
      </c>
      <c r="C1250" s="42">
        <f t="shared" si="88"/>
        <v>29894732.45</v>
      </c>
      <c r="D1250" s="42">
        <v>19907693.4</v>
      </c>
      <c r="E1250" s="42">
        <v>9987039.05</v>
      </c>
      <c r="F1250" s="42">
        <v>0</v>
      </c>
      <c r="G1250" s="42">
        <v>0</v>
      </c>
      <c r="H1250" s="42">
        <f t="shared" si="89"/>
        <v>3434031.11</v>
      </c>
      <c r="I1250" s="44">
        <v>2662254.32</v>
      </c>
      <c r="J1250" s="44">
        <v>771776.79</v>
      </c>
      <c r="K1250" s="44">
        <v>0</v>
      </c>
      <c r="L1250" s="44">
        <v>0</v>
      </c>
      <c r="M1250" s="43">
        <f t="shared" si="90"/>
        <v>0.11487077583796873</v>
      </c>
    </row>
    <row r="1251" spans="1:13" s="16" customFormat="1" ht="21" hidden="1">
      <c r="A1251" s="39" t="s">
        <v>42</v>
      </c>
      <c r="B1251" s="41" t="s">
        <v>1107</v>
      </c>
      <c r="C1251" s="42">
        <f t="shared" si="88"/>
        <v>15191014.32</v>
      </c>
      <c r="D1251" s="42">
        <v>7661756.37</v>
      </c>
      <c r="E1251" s="42">
        <v>5518265.95</v>
      </c>
      <c r="F1251" s="42">
        <v>1792270</v>
      </c>
      <c r="G1251" s="42">
        <v>218722</v>
      </c>
      <c r="H1251" s="42">
        <f t="shared" si="89"/>
        <v>661746.87</v>
      </c>
      <c r="I1251" s="44">
        <v>378866.26</v>
      </c>
      <c r="J1251" s="44">
        <v>115128.38</v>
      </c>
      <c r="K1251" s="44">
        <v>166962.23</v>
      </c>
      <c r="L1251" s="44">
        <v>790</v>
      </c>
      <c r="M1251" s="43">
        <f t="shared" si="90"/>
        <v>0.04356173037956823</v>
      </c>
    </row>
    <row r="1252" spans="1:13" s="16" customFormat="1" ht="21" hidden="1">
      <c r="A1252" s="39" t="s">
        <v>2034</v>
      </c>
      <c r="B1252" s="41" t="s">
        <v>1108</v>
      </c>
      <c r="C1252" s="42">
        <f t="shared" si="88"/>
        <v>15191014.32</v>
      </c>
      <c r="D1252" s="42">
        <v>7661756.37</v>
      </c>
      <c r="E1252" s="42">
        <v>5518265.95</v>
      </c>
      <c r="F1252" s="42">
        <v>1792270</v>
      </c>
      <c r="G1252" s="42">
        <v>218722</v>
      </c>
      <c r="H1252" s="42">
        <f t="shared" si="89"/>
        <v>661746.87</v>
      </c>
      <c r="I1252" s="44">
        <v>378866.26</v>
      </c>
      <c r="J1252" s="44">
        <v>115128.38</v>
      </c>
      <c r="K1252" s="44">
        <v>166962.23</v>
      </c>
      <c r="L1252" s="44">
        <v>790</v>
      </c>
      <c r="M1252" s="43">
        <f t="shared" si="90"/>
        <v>0.04356173037956823</v>
      </c>
    </row>
    <row r="1253" spans="1:13" s="16" customFormat="1" ht="21" hidden="1">
      <c r="A1253" s="39" t="s">
        <v>35</v>
      </c>
      <c r="B1253" s="41" t="s">
        <v>1109</v>
      </c>
      <c r="C1253" s="42">
        <f t="shared" si="88"/>
        <v>807956.0900000001</v>
      </c>
      <c r="D1253" s="42">
        <v>335020</v>
      </c>
      <c r="E1253" s="42">
        <v>472936.09</v>
      </c>
      <c r="F1253" s="42">
        <v>0</v>
      </c>
      <c r="G1253" s="42">
        <v>0</v>
      </c>
      <c r="H1253" s="42">
        <f t="shared" si="89"/>
        <v>29539.45</v>
      </c>
      <c r="I1253" s="44">
        <v>22833.43</v>
      </c>
      <c r="J1253" s="44">
        <v>6706.02</v>
      </c>
      <c r="K1253" s="44">
        <v>0</v>
      </c>
      <c r="L1253" s="44">
        <v>0</v>
      </c>
      <c r="M1253" s="43">
        <f t="shared" si="90"/>
        <v>0.03656071210503531</v>
      </c>
    </row>
    <row r="1254" spans="1:13" s="16" customFormat="1" ht="21" hidden="1">
      <c r="A1254" s="39" t="s">
        <v>1748</v>
      </c>
      <c r="B1254" s="41" t="s">
        <v>1110</v>
      </c>
      <c r="C1254" s="42">
        <f t="shared" si="88"/>
        <v>14383058.23</v>
      </c>
      <c r="D1254" s="42">
        <v>7326736.37</v>
      </c>
      <c r="E1254" s="42">
        <v>5045329.86</v>
      </c>
      <c r="F1254" s="42">
        <v>1792270</v>
      </c>
      <c r="G1254" s="42">
        <v>218722</v>
      </c>
      <c r="H1254" s="42">
        <f t="shared" si="89"/>
        <v>632207.42</v>
      </c>
      <c r="I1254" s="44">
        <v>356032.83</v>
      </c>
      <c r="J1254" s="44">
        <v>108422.36</v>
      </c>
      <c r="K1254" s="44">
        <v>166962.23</v>
      </c>
      <c r="L1254" s="44">
        <v>790</v>
      </c>
      <c r="M1254" s="43">
        <f t="shared" si="90"/>
        <v>0.04395500663978053</v>
      </c>
    </row>
    <row r="1255" spans="1:13" s="16" customFormat="1" ht="13.5" hidden="1">
      <c r="A1255" s="39" t="s">
        <v>1908</v>
      </c>
      <c r="B1255" s="41" t="s">
        <v>1111</v>
      </c>
      <c r="C1255" s="42">
        <f t="shared" si="88"/>
        <v>12402610</v>
      </c>
      <c r="D1255" s="42">
        <v>2392666</v>
      </c>
      <c r="E1255" s="42">
        <v>6966354</v>
      </c>
      <c r="F1255" s="42">
        <v>3028590</v>
      </c>
      <c r="G1255" s="42">
        <v>15000</v>
      </c>
      <c r="H1255" s="42">
        <f t="shared" si="89"/>
        <v>1668646.1600000001</v>
      </c>
      <c r="I1255" s="44">
        <v>72862.24</v>
      </c>
      <c r="J1255" s="44">
        <v>1438644.12</v>
      </c>
      <c r="K1255" s="44">
        <v>142139.8</v>
      </c>
      <c r="L1255" s="44">
        <v>15000</v>
      </c>
      <c r="M1255" s="43">
        <f t="shared" si="90"/>
        <v>0.13453992022646846</v>
      </c>
    </row>
    <row r="1256" spans="1:13" s="16" customFormat="1" ht="13.5" hidden="1">
      <c r="A1256" s="39" t="s">
        <v>186</v>
      </c>
      <c r="B1256" s="41" t="s">
        <v>1112</v>
      </c>
      <c r="C1256" s="42">
        <f t="shared" si="88"/>
        <v>3691113</v>
      </c>
      <c r="D1256" s="42">
        <v>1854759</v>
      </c>
      <c r="E1256" s="42">
        <v>1736354</v>
      </c>
      <c r="F1256" s="42">
        <v>100000</v>
      </c>
      <c r="G1256" s="42">
        <v>0</v>
      </c>
      <c r="H1256" s="42">
        <f t="shared" si="89"/>
        <v>345595</v>
      </c>
      <c r="I1256" s="44">
        <v>31241</v>
      </c>
      <c r="J1256" s="44">
        <v>309354</v>
      </c>
      <c r="K1256" s="44">
        <v>5000</v>
      </c>
      <c r="L1256" s="44">
        <v>0</v>
      </c>
      <c r="M1256" s="43">
        <f t="shared" si="90"/>
        <v>0.09362894064744157</v>
      </c>
    </row>
    <row r="1257" spans="1:13" s="16" customFormat="1" ht="21" hidden="1">
      <c r="A1257" s="39" t="s">
        <v>1642</v>
      </c>
      <c r="B1257" s="41" t="s">
        <v>1113</v>
      </c>
      <c r="C1257" s="42">
        <f t="shared" si="88"/>
        <v>3691113</v>
      </c>
      <c r="D1257" s="42">
        <v>1854759</v>
      </c>
      <c r="E1257" s="42">
        <v>1736354</v>
      </c>
      <c r="F1257" s="42">
        <v>100000</v>
      </c>
      <c r="G1257" s="42">
        <v>0</v>
      </c>
      <c r="H1257" s="42">
        <f t="shared" si="89"/>
        <v>345595</v>
      </c>
      <c r="I1257" s="44">
        <v>31241</v>
      </c>
      <c r="J1257" s="44">
        <v>309354</v>
      </c>
      <c r="K1257" s="44">
        <v>5000</v>
      </c>
      <c r="L1257" s="44">
        <v>0</v>
      </c>
      <c r="M1257" s="43">
        <f t="shared" si="90"/>
        <v>0.09362894064744157</v>
      </c>
    </row>
    <row r="1258" spans="1:13" s="16" customFormat="1" ht="21" hidden="1">
      <c r="A1258" s="39" t="s">
        <v>1732</v>
      </c>
      <c r="B1258" s="41" t="s">
        <v>1114</v>
      </c>
      <c r="C1258" s="42">
        <f t="shared" si="88"/>
        <v>5440907</v>
      </c>
      <c r="D1258" s="42">
        <v>210907</v>
      </c>
      <c r="E1258" s="42">
        <v>5230000</v>
      </c>
      <c r="F1258" s="42">
        <v>0</v>
      </c>
      <c r="G1258" s="42">
        <v>0</v>
      </c>
      <c r="H1258" s="42">
        <f t="shared" si="89"/>
        <v>1165197.12</v>
      </c>
      <c r="I1258" s="44">
        <v>35907</v>
      </c>
      <c r="J1258" s="44">
        <v>1129290.12</v>
      </c>
      <c r="K1258" s="44">
        <v>0</v>
      </c>
      <c r="L1258" s="44">
        <v>0</v>
      </c>
      <c r="M1258" s="43">
        <f t="shared" si="90"/>
        <v>0.21415494144634342</v>
      </c>
    </row>
    <row r="1259" spans="1:13" s="16" customFormat="1" ht="21" hidden="1">
      <c r="A1259" s="39" t="s">
        <v>1462</v>
      </c>
      <c r="B1259" s="41" t="s">
        <v>1115</v>
      </c>
      <c r="C1259" s="42">
        <f t="shared" si="88"/>
        <v>265907</v>
      </c>
      <c r="D1259" s="42">
        <v>210907</v>
      </c>
      <c r="E1259" s="42">
        <v>55000</v>
      </c>
      <c r="F1259" s="42">
        <v>0</v>
      </c>
      <c r="G1259" s="42">
        <v>0</v>
      </c>
      <c r="H1259" s="42">
        <f t="shared" si="89"/>
        <v>50907</v>
      </c>
      <c r="I1259" s="44">
        <v>35907</v>
      </c>
      <c r="J1259" s="44">
        <v>15000</v>
      </c>
      <c r="K1259" s="44">
        <v>0</v>
      </c>
      <c r="L1259" s="44">
        <v>0</v>
      </c>
      <c r="M1259" s="43">
        <f t="shared" si="90"/>
        <v>0.19144663359746078</v>
      </c>
    </row>
    <row r="1260" spans="1:13" s="16" customFormat="1" ht="21" hidden="1">
      <c r="A1260" s="39" t="s">
        <v>1792</v>
      </c>
      <c r="B1260" s="41" t="s">
        <v>1116</v>
      </c>
      <c r="C1260" s="42">
        <f t="shared" si="88"/>
        <v>5175000</v>
      </c>
      <c r="D1260" s="42">
        <v>0</v>
      </c>
      <c r="E1260" s="42">
        <v>5175000</v>
      </c>
      <c r="F1260" s="42">
        <v>0</v>
      </c>
      <c r="G1260" s="42">
        <v>0</v>
      </c>
      <c r="H1260" s="42">
        <f t="shared" si="89"/>
        <v>1114290.12</v>
      </c>
      <c r="I1260" s="44">
        <v>0</v>
      </c>
      <c r="J1260" s="44">
        <v>1114290.12</v>
      </c>
      <c r="K1260" s="44">
        <v>0</v>
      </c>
      <c r="L1260" s="44">
        <v>0</v>
      </c>
      <c r="M1260" s="43">
        <f t="shared" si="90"/>
        <v>0.2153217623188406</v>
      </c>
    </row>
    <row r="1261" spans="1:13" s="16" customFormat="1" ht="13.5" hidden="1">
      <c r="A1261" s="39" t="s">
        <v>881</v>
      </c>
      <c r="B1261" s="41" t="s">
        <v>1117</v>
      </c>
      <c r="C1261" s="42">
        <f t="shared" si="88"/>
        <v>46000</v>
      </c>
      <c r="D1261" s="42">
        <v>46000</v>
      </c>
      <c r="E1261" s="42">
        <v>0</v>
      </c>
      <c r="F1261" s="42">
        <v>0</v>
      </c>
      <c r="G1261" s="42">
        <v>0</v>
      </c>
      <c r="H1261" s="42">
        <f t="shared" si="89"/>
        <v>0</v>
      </c>
      <c r="I1261" s="44">
        <v>0</v>
      </c>
      <c r="J1261" s="44">
        <v>0</v>
      </c>
      <c r="K1261" s="44">
        <v>0</v>
      </c>
      <c r="L1261" s="44">
        <v>0</v>
      </c>
      <c r="M1261" s="43">
        <f t="shared" si="90"/>
        <v>0</v>
      </c>
    </row>
    <row r="1262" spans="1:13" s="16" customFormat="1" ht="13.5" hidden="1">
      <c r="A1262" s="39" t="s">
        <v>1654</v>
      </c>
      <c r="B1262" s="41" t="s">
        <v>1118</v>
      </c>
      <c r="C1262" s="42">
        <f aca="true" t="shared" si="91" ref="C1262:C1320">SUM(D1262:G1262)</f>
        <v>3224590</v>
      </c>
      <c r="D1262" s="42">
        <v>281000</v>
      </c>
      <c r="E1262" s="42">
        <v>0</v>
      </c>
      <c r="F1262" s="42">
        <v>2928590</v>
      </c>
      <c r="G1262" s="42">
        <v>15000</v>
      </c>
      <c r="H1262" s="42">
        <f aca="true" t="shared" si="92" ref="H1262:H1320">SUM(I1262:L1262)</f>
        <v>157854.03999999998</v>
      </c>
      <c r="I1262" s="44">
        <v>5714.24</v>
      </c>
      <c r="J1262" s="44">
        <v>0</v>
      </c>
      <c r="K1262" s="44">
        <v>137139.8</v>
      </c>
      <c r="L1262" s="44">
        <v>15000</v>
      </c>
      <c r="M1262" s="43">
        <f aca="true" t="shared" si="93" ref="M1262:M1320">H1262/C1262</f>
        <v>0.04895321265649276</v>
      </c>
    </row>
    <row r="1263" spans="1:13" s="16" customFormat="1" ht="13.5" hidden="1">
      <c r="A1263" s="39" t="s">
        <v>1474</v>
      </c>
      <c r="B1263" s="41" t="s">
        <v>1119</v>
      </c>
      <c r="C1263" s="42">
        <f t="shared" si="91"/>
        <v>0</v>
      </c>
      <c r="D1263" s="42">
        <v>0</v>
      </c>
      <c r="E1263" s="42">
        <v>0</v>
      </c>
      <c r="F1263" s="42">
        <v>0</v>
      </c>
      <c r="G1263" s="42">
        <v>0</v>
      </c>
      <c r="H1263" s="42">
        <f t="shared" si="92"/>
        <v>0</v>
      </c>
      <c r="I1263" s="44">
        <v>0</v>
      </c>
      <c r="J1263" s="44">
        <v>0</v>
      </c>
      <c r="K1263" s="44">
        <v>0</v>
      </c>
      <c r="L1263" s="44">
        <v>0</v>
      </c>
      <c r="M1263" s="43" t="e">
        <f t="shared" si="93"/>
        <v>#DIV/0!</v>
      </c>
    </row>
    <row r="1264" spans="1:13" s="16" customFormat="1" ht="13.5" hidden="1">
      <c r="A1264" s="39" t="s">
        <v>2110</v>
      </c>
      <c r="B1264" s="41" t="s">
        <v>1120</v>
      </c>
      <c r="C1264" s="42">
        <f t="shared" si="91"/>
        <v>0</v>
      </c>
      <c r="D1264" s="42">
        <v>0</v>
      </c>
      <c r="E1264" s="42">
        <v>0</v>
      </c>
      <c r="F1264" s="42">
        <v>0</v>
      </c>
      <c r="G1264" s="42">
        <v>0</v>
      </c>
      <c r="H1264" s="42">
        <f t="shared" si="92"/>
        <v>0</v>
      </c>
      <c r="I1264" s="44">
        <v>0</v>
      </c>
      <c r="J1264" s="44">
        <v>0</v>
      </c>
      <c r="K1264" s="44">
        <v>0</v>
      </c>
      <c r="L1264" s="44">
        <v>0</v>
      </c>
      <c r="M1264" s="43" t="e">
        <f t="shared" si="93"/>
        <v>#DIV/0!</v>
      </c>
    </row>
    <row r="1265" spans="1:13" s="16" customFormat="1" ht="21" hidden="1">
      <c r="A1265" s="39" t="s">
        <v>1715</v>
      </c>
      <c r="B1265" s="41" t="s">
        <v>1121</v>
      </c>
      <c r="C1265" s="42">
        <f t="shared" si="91"/>
        <v>8223052</v>
      </c>
      <c r="D1265" s="42">
        <v>5732152</v>
      </c>
      <c r="E1265" s="42">
        <v>2130900</v>
      </c>
      <c r="F1265" s="42">
        <v>360000</v>
      </c>
      <c r="G1265" s="42">
        <v>0</v>
      </c>
      <c r="H1265" s="42">
        <f t="shared" si="92"/>
        <v>1814238.02</v>
      </c>
      <c r="I1265" s="44">
        <v>1527396</v>
      </c>
      <c r="J1265" s="44">
        <v>286842.02</v>
      </c>
      <c r="K1265" s="44">
        <v>0</v>
      </c>
      <c r="L1265" s="44">
        <v>0</v>
      </c>
      <c r="M1265" s="43">
        <f t="shared" si="93"/>
        <v>0.220628304430034</v>
      </c>
    </row>
    <row r="1266" spans="1:13" s="16" customFormat="1" ht="13.5" hidden="1">
      <c r="A1266" s="39" t="s">
        <v>1821</v>
      </c>
      <c r="B1266" s="41" t="s">
        <v>1122</v>
      </c>
      <c r="C1266" s="42">
        <f t="shared" si="91"/>
        <v>2000652</v>
      </c>
      <c r="D1266" s="42">
        <v>419652</v>
      </c>
      <c r="E1266" s="42">
        <v>1581000</v>
      </c>
      <c r="F1266" s="42">
        <v>0</v>
      </c>
      <c r="G1266" s="42">
        <v>0</v>
      </c>
      <c r="H1266" s="42">
        <f t="shared" si="92"/>
        <v>213942.02</v>
      </c>
      <c r="I1266" s="44">
        <v>0</v>
      </c>
      <c r="J1266" s="44">
        <v>213942.02</v>
      </c>
      <c r="K1266" s="44">
        <v>0</v>
      </c>
      <c r="L1266" s="44">
        <v>0</v>
      </c>
      <c r="M1266" s="43">
        <f t="shared" si="93"/>
        <v>0.10693614881548615</v>
      </c>
    </row>
    <row r="1267" spans="1:13" s="16" customFormat="1" ht="30.75" hidden="1">
      <c r="A1267" s="39" t="s">
        <v>1412</v>
      </c>
      <c r="B1267" s="41" t="s">
        <v>1123</v>
      </c>
      <c r="C1267" s="42">
        <f t="shared" si="91"/>
        <v>0</v>
      </c>
      <c r="D1267" s="42">
        <v>0</v>
      </c>
      <c r="E1267" s="42">
        <v>0</v>
      </c>
      <c r="F1267" s="42">
        <v>0</v>
      </c>
      <c r="G1267" s="42">
        <v>0</v>
      </c>
      <c r="H1267" s="42">
        <f t="shared" si="92"/>
        <v>0</v>
      </c>
      <c r="I1267" s="44">
        <v>0</v>
      </c>
      <c r="J1267" s="44">
        <v>0</v>
      </c>
      <c r="K1267" s="44">
        <v>0</v>
      </c>
      <c r="L1267" s="44">
        <v>0</v>
      </c>
      <c r="M1267" s="43" t="e">
        <f t="shared" si="93"/>
        <v>#DIV/0!</v>
      </c>
    </row>
    <row r="1268" spans="1:13" s="16" customFormat="1" ht="13.5" hidden="1">
      <c r="A1268" s="39" t="s">
        <v>1094</v>
      </c>
      <c r="B1268" s="41" t="s">
        <v>1124</v>
      </c>
      <c r="C1268" s="42">
        <f t="shared" si="91"/>
        <v>2000652</v>
      </c>
      <c r="D1268" s="42">
        <v>419652</v>
      </c>
      <c r="E1268" s="42">
        <v>1581000</v>
      </c>
      <c r="F1268" s="42">
        <v>0</v>
      </c>
      <c r="G1268" s="42">
        <v>0</v>
      </c>
      <c r="H1268" s="42">
        <f t="shared" si="92"/>
        <v>213942.02</v>
      </c>
      <c r="I1268" s="44">
        <v>0</v>
      </c>
      <c r="J1268" s="44">
        <v>213942.02</v>
      </c>
      <c r="K1268" s="44">
        <v>0</v>
      </c>
      <c r="L1268" s="44">
        <v>0</v>
      </c>
      <c r="M1268" s="43">
        <f t="shared" si="93"/>
        <v>0.10693614881548615</v>
      </c>
    </row>
    <row r="1269" spans="1:13" s="16" customFormat="1" ht="13.5" hidden="1">
      <c r="A1269" s="39" t="s">
        <v>130</v>
      </c>
      <c r="B1269" s="41" t="s">
        <v>1125</v>
      </c>
      <c r="C1269" s="42">
        <f t="shared" si="91"/>
        <v>186850</v>
      </c>
      <c r="D1269" s="42">
        <v>186850</v>
      </c>
      <c r="E1269" s="42">
        <v>0</v>
      </c>
      <c r="F1269" s="42">
        <v>0</v>
      </c>
      <c r="G1269" s="42">
        <v>0</v>
      </c>
      <c r="H1269" s="42">
        <f t="shared" si="92"/>
        <v>141250</v>
      </c>
      <c r="I1269" s="44">
        <v>141250</v>
      </c>
      <c r="J1269" s="44">
        <v>0</v>
      </c>
      <c r="K1269" s="44">
        <v>0</v>
      </c>
      <c r="L1269" s="44">
        <v>0</v>
      </c>
      <c r="M1269" s="43">
        <f t="shared" si="93"/>
        <v>0.7559539737757559</v>
      </c>
    </row>
    <row r="1270" spans="1:13" s="16" customFormat="1" ht="13.5" hidden="1">
      <c r="A1270" s="39" t="s">
        <v>252</v>
      </c>
      <c r="B1270" s="41" t="s">
        <v>1126</v>
      </c>
      <c r="C1270" s="42">
        <f t="shared" si="91"/>
        <v>0</v>
      </c>
      <c r="D1270" s="42">
        <v>0</v>
      </c>
      <c r="E1270" s="42">
        <v>0</v>
      </c>
      <c r="F1270" s="42">
        <v>0</v>
      </c>
      <c r="G1270" s="42">
        <v>0</v>
      </c>
      <c r="H1270" s="42">
        <f t="shared" si="92"/>
        <v>0</v>
      </c>
      <c r="I1270" s="44">
        <v>0</v>
      </c>
      <c r="J1270" s="44">
        <v>0</v>
      </c>
      <c r="K1270" s="44">
        <v>0</v>
      </c>
      <c r="L1270" s="44">
        <v>0</v>
      </c>
      <c r="M1270" s="43" t="e">
        <f t="shared" si="93"/>
        <v>#DIV/0!</v>
      </c>
    </row>
    <row r="1271" spans="1:13" s="16" customFormat="1" ht="13.5" hidden="1">
      <c r="A1271" s="39" t="s">
        <v>1874</v>
      </c>
      <c r="B1271" s="41" t="s">
        <v>1127</v>
      </c>
      <c r="C1271" s="42">
        <f t="shared" si="91"/>
        <v>186850</v>
      </c>
      <c r="D1271" s="42">
        <v>186850</v>
      </c>
      <c r="E1271" s="42">
        <v>0</v>
      </c>
      <c r="F1271" s="42">
        <v>0</v>
      </c>
      <c r="G1271" s="42">
        <v>0</v>
      </c>
      <c r="H1271" s="42">
        <f t="shared" si="92"/>
        <v>141250</v>
      </c>
      <c r="I1271" s="44">
        <v>141250</v>
      </c>
      <c r="J1271" s="44">
        <v>0</v>
      </c>
      <c r="K1271" s="44">
        <v>0</v>
      </c>
      <c r="L1271" s="44">
        <v>0</v>
      </c>
      <c r="M1271" s="43">
        <f t="shared" si="93"/>
        <v>0.7559539737757559</v>
      </c>
    </row>
    <row r="1272" spans="1:13" s="16" customFormat="1" ht="21" hidden="1">
      <c r="A1272" s="39" t="s">
        <v>1913</v>
      </c>
      <c r="B1272" s="41" t="s">
        <v>1128</v>
      </c>
      <c r="C1272" s="42">
        <f t="shared" si="91"/>
        <v>6035550</v>
      </c>
      <c r="D1272" s="42">
        <v>5125650</v>
      </c>
      <c r="E1272" s="42">
        <v>549900</v>
      </c>
      <c r="F1272" s="42">
        <v>360000</v>
      </c>
      <c r="G1272" s="42">
        <v>0</v>
      </c>
      <c r="H1272" s="42">
        <f t="shared" si="92"/>
        <v>1459046</v>
      </c>
      <c r="I1272" s="44">
        <v>1386146</v>
      </c>
      <c r="J1272" s="44">
        <v>72900</v>
      </c>
      <c r="K1272" s="44">
        <v>0</v>
      </c>
      <c r="L1272" s="44">
        <v>0</v>
      </c>
      <c r="M1272" s="43">
        <f t="shared" si="93"/>
        <v>0.2417420119127503</v>
      </c>
    </row>
    <row r="1273" spans="1:13" s="16" customFormat="1" ht="13.5" hidden="1">
      <c r="A1273" s="39" t="s">
        <v>1891</v>
      </c>
      <c r="B1273" s="41" t="s">
        <v>1129</v>
      </c>
      <c r="C1273" s="42">
        <f t="shared" si="91"/>
        <v>528100</v>
      </c>
      <c r="D1273" s="42">
        <v>528100</v>
      </c>
      <c r="E1273" s="42">
        <v>0</v>
      </c>
      <c r="F1273" s="42">
        <v>0</v>
      </c>
      <c r="G1273" s="42">
        <v>0</v>
      </c>
      <c r="H1273" s="42">
        <f t="shared" si="92"/>
        <v>528100</v>
      </c>
      <c r="I1273" s="44">
        <v>528100</v>
      </c>
      <c r="J1273" s="44">
        <v>0</v>
      </c>
      <c r="K1273" s="44">
        <v>0</v>
      </c>
      <c r="L1273" s="44">
        <v>0</v>
      </c>
      <c r="M1273" s="43">
        <f t="shared" si="93"/>
        <v>1</v>
      </c>
    </row>
    <row r="1274" spans="1:13" s="16" customFormat="1" ht="21" hidden="1">
      <c r="A1274" s="39" t="s">
        <v>2068</v>
      </c>
      <c r="B1274" s="41" t="s">
        <v>1130</v>
      </c>
      <c r="C1274" s="42">
        <f t="shared" si="91"/>
        <v>5507450</v>
      </c>
      <c r="D1274" s="42">
        <v>4597550</v>
      </c>
      <c r="E1274" s="42">
        <v>549900</v>
      </c>
      <c r="F1274" s="42">
        <v>360000</v>
      </c>
      <c r="G1274" s="42">
        <v>0</v>
      </c>
      <c r="H1274" s="42">
        <f t="shared" si="92"/>
        <v>930946</v>
      </c>
      <c r="I1274" s="44">
        <v>858046</v>
      </c>
      <c r="J1274" s="44">
        <v>72900</v>
      </c>
      <c r="K1274" s="44">
        <v>0</v>
      </c>
      <c r="L1274" s="44">
        <v>0</v>
      </c>
      <c r="M1274" s="43">
        <f t="shared" si="93"/>
        <v>0.16903394492914142</v>
      </c>
    </row>
    <row r="1275" spans="1:13" s="16" customFormat="1" ht="13.5" hidden="1">
      <c r="A1275" s="39" t="s">
        <v>1853</v>
      </c>
      <c r="B1275" s="41" t="s">
        <v>1131</v>
      </c>
      <c r="C1275" s="42">
        <f t="shared" si="91"/>
        <v>3028900</v>
      </c>
      <c r="D1275" s="42">
        <v>1171800</v>
      </c>
      <c r="E1275" s="42">
        <v>1857100</v>
      </c>
      <c r="F1275" s="42">
        <v>0</v>
      </c>
      <c r="G1275" s="42">
        <v>0</v>
      </c>
      <c r="H1275" s="42">
        <f t="shared" si="92"/>
        <v>300000</v>
      </c>
      <c r="I1275" s="44">
        <v>0</v>
      </c>
      <c r="J1275" s="44">
        <v>300000</v>
      </c>
      <c r="K1275" s="44">
        <v>0</v>
      </c>
      <c r="L1275" s="44">
        <v>0</v>
      </c>
      <c r="M1275" s="43">
        <f t="shared" si="93"/>
        <v>0.09904585823236159</v>
      </c>
    </row>
    <row r="1276" spans="1:13" s="16" customFormat="1" ht="30.75" hidden="1">
      <c r="A1276" s="39" t="s">
        <v>1857</v>
      </c>
      <c r="B1276" s="41" t="s">
        <v>1132</v>
      </c>
      <c r="C1276" s="42">
        <f t="shared" si="91"/>
        <v>2995300</v>
      </c>
      <c r="D1276" s="42">
        <v>1150200</v>
      </c>
      <c r="E1276" s="42">
        <v>1845100</v>
      </c>
      <c r="F1276" s="42">
        <v>0</v>
      </c>
      <c r="G1276" s="42">
        <v>0</v>
      </c>
      <c r="H1276" s="42">
        <f t="shared" si="92"/>
        <v>300000</v>
      </c>
      <c r="I1276" s="44">
        <v>0</v>
      </c>
      <c r="J1276" s="44">
        <v>300000</v>
      </c>
      <c r="K1276" s="44">
        <v>0</v>
      </c>
      <c r="L1276" s="44">
        <v>0</v>
      </c>
      <c r="M1276" s="43">
        <f t="shared" si="93"/>
        <v>0.10015691249624412</v>
      </c>
    </row>
    <row r="1277" spans="1:13" s="16" customFormat="1" ht="30.75" hidden="1">
      <c r="A1277" s="39" t="s">
        <v>1933</v>
      </c>
      <c r="B1277" s="41" t="s">
        <v>1133</v>
      </c>
      <c r="C1277" s="42">
        <f t="shared" si="91"/>
        <v>2995300</v>
      </c>
      <c r="D1277" s="42">
        <v>1150200</v>
      </c>
      <c r="E1277" s="42">
        <v>1845100</v>
      </c>
      <c r="F1277" s="42">
        <v>0</v>
      </c>
      <c r="G1277" s="42">
        <v>0</v>
      </c>
      <c r="H1277" s="42">
        <f t="shared" si="92"/>
        <v>300000</v>
      </c>
      <c r="I1277" s="44">
        <v>0</v>
      </c>
      <c r="J1277" s="44">
        <v>300000</v>
      </c>
      <c r="K1277" s="44">
        <v>0</v>
      </c>
      <c r="L1277" s="44">
        <v>0</v>
      </c>
      <c r="M1277" s="43">
        <f t="shared" si="93"/>
        <v>0.10015691249624412</v>
      </c>
    </row>
    <row r="1278" spans="1:13" s="16" customFormat="1" ht="13.5" hidden="1">
      <c r="A1278" s="39" t="s">
        <v>1734</v>
      </c>
      <c r="B1278" s="41" t="s">
        <v>1134</v>
      </c>
      <c r="C1278" s="42">
        <f t="shared" si="91"/>
        <v>21600</v>
      </c>
      <c r="D1278" s="42">
        <v>21600</v>
      </c>
      <c r="E1278" s="42">
        <v>0</v>
      </c>
      <c r="F1278" s="42">
        <v>0</v>
      </c>
      <c r="G1278" s="42">
        <v>0</v>
      </c>
      <c r="H1278" s="42">
        <f t="shared" si="92"/>
        <v>0</v>
      </c>
      <c r="I1278" s="44">
        <v>0</v>
      </c>
      <c r="J1278" s="44">
        <v>0</v>
      </c>
      <c r="K1278" s="44">
        <v>0</v>
      </c>
      <c r="L1278" s="44">
        <v>0</v>
      </c>
      <c r="M1278" s="43">
        <f t="shared" si="93"/>
        <v>0</v>
      </c>
    </row>
    <row r="1279" spans="1:13" s="16" customFormat="1" ht="13.5" hidden="1">
      <c r="A1279" s="39" t="s">
        <v>1436</v>
      </c>
      <c r="B1279" s="41" t="s">
        <v>1135</v>
      </c>
      <c r="C1279" s="42">
        <f t="shared" si="91"/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f t="shared" si="92"/>
        <v>0</v>
      </c>
      <c r="I1279" s="44">
        <v>0</v>
      </c>
      <c r="J1279" s="44">
        <v>0</v>
      </c>
      <c r="K1279" s="44">
        <v>0</v>
      </c>
      <c r="L1279" s="44">
        <v>0</v>
      </c>
      <c r="M1279" s="43" t="e">
        <f t="shared" si="93"/>
        <v>#DIV/0!</v>
      </c>
    </row>
    <row r="1280" spans="1:13" s="16" customFormat="1" ht="13.5" hidden="1">
      <c r="A1280" s="39" t="s">
        <v>1472</v>
      </c>
      <c r="B1280" s="41" t="s">
        <v>1136</v>
      </c>
      <c r="C1280" s="42">
        <f t="shared" si="91"/>
        <v>2000</v>
      </c>
      <c r="D1280" s="42">
        <v>2000</v>
      </c>
      <c r="E1280" s="42">
        <v>0</v>
      </c>
      <c r="F1280" s="42">
        <v>0</v>
      </c>
      <c r="G1280" s="42">
        <v>0</v>
      </c>
      <c r="H1280" s="42">
        <f t="shared" si="92"/>
        <v>0</v>
      </c>
      <c r="I1280" s="44">
        <v>0</v>
      </c>
      <c r="J1280" s="44">
        <v>0</v>
      </c>
      <c r="K1280" s="44">
        <v>0</v>
      </c>
      <c r="L1280" s="44">
        <v>0</v>
      </c>
      <c r="M1280" s="43">
        <f t="shared" si="93"/>
        <v>0</v>
      </c>
    </row>
    <row r="1281" spans="1:13" s="16" customFormat="1" ht="13.5" hidden="1">
      <c r="A1281" s="39" t="s">
        <v>1989</v>
      </c>
      <c r="B1281" s="41" t="s">
        <v>1137</v>
      </c>
      <c r="C1281" s="42">
        <f t="shared" si="91"/>
        <v>19600</v>
      </c>
      <c r="D1281" s="42">
        <v>19600</v>
      </c>
      <c r="E1281" s="42">
        <v>0</v>
      </c>
      <c r="F1281" s="42">
        <v>0</v>
      </c>
      <c r="G1281" s="42">
        <v>0</v>
      </c>
      <c r="H1281" s="42">
        <f t="shared" si="92"/>
        <v>0</v>
      </c>
      <c r="I1281" s="44">
        <v>0</v>
      </c>
      <c r="J1281" s="44">
        <v>0</v>
      </c>
      <c r="K1281" s="44">
        <v>0</v>
      </c>
      <c r="L1281" s="44">
        <v>0</v>
      </c>
      <c r="M1281" s="43">
        <f t="shared" si="93"/>
        <v>0</v>
      </c>
    </row>
    <row r="1282" spans="1:13" s="16" customFormat="1" ht="13.5" hidden="1">
      <c r="A1282" s="39" t="s">
        <v>2037</v>
      </c>
      <c r="B1282" s="41" t="s">
        <v>1138</v>
      </c>
      <c r="C1282" s="42">
        <f t="shared" si="91"/>
        <v>12000</v>
      </c>
      <c r="D1282" s="42">
        <v>0</v>
      </c>
      <c r="E1282" s="42">
        <v>12000</v>
      </c>
      <c r="F1282" s="42">
        <v>0</v>
      </c>
      <c r="G1282" s="42">
        <v>0</v>
      </c>
      <c r="H1282" s="42">
        <f t="shared" si="92"/>
        <v>0</v>
      </c>
      <c r="I1282" s="44">
        <v>0</v>
      </c>
      <c r="J1282" s="44">
        <v>0</v>
      </c>
      <c r="K1282" s="44">
        <v>0</v>
      </c>
      <c r="L1282" s="44">
        <v>0</v>
      </c>
      <c r="M1282" s="43">
        <f t="shared" si="93"/>
        <v>0</v>
      </c>
    </row>
    <row r="1283" spans="1:13" s="38" customFormat="1" ht="13.5">
      <c r="A1283" s="40" t="s">
        <v>84</v>
      </c>
      <c r="B1283" s="34" t="s">
        <v>1139</v>
      </c>
      <c r="C1283" s="35">
        <f aca="true" t="shared" si="94" ref="C1283:H1283">C1284</f>
        <v>4929200</v>
      </c>
      <c r="D1283" s="35">
        <f t="shared" si="94"/>
        <v>186559557.65</v>
      </c>
      <c r="E1283" s="35">
        <f t="shared" si="94"/>
        <v>84116003.27</v>
      </c>
      <c r="F1283" s="35">
        <f t="shared" si="94"/>
        <v>72023546.23</v>
      </c>
      <c r="G1283" s="35">
        <f t="shared" si="94"/>
        <v>3622693.62</v>
      </c>
      <c r="H1283" s="35">
        <f t="shared" si="94"/>
        <v>0</v>
      </c>
      <c r="I1283" s="37">
        <v>71247222.37</v>
      </c>
      <c r="J1283" s="37">
        <v>10960874.58</v>
      </c>
      <c r="K1283" s="37">
        <v>15856933.7</v>
      </c>
      <c r="L1283" s="37">
        <v>1570133.7</v>
      </c>
      <c r="M1283" s="36">
        <f t="shared" si="93"/>
        <v>0</v>
      </c>
    </row>
    <row r="1284" spans="1:13" s="16" customFormat="1" ht="13.5">
      <c r="A1284" s="39" t="s">
        <v>1370</v>
      </c>
      <c r="B1284" s="41" t="s">
        <v>1140</v>
      </c>
      <c r="C1284" s="42">
        <v>4929200</v>
      </c>
      <c r="D1284" s="42">
        <v>186559557.65</v>
      </c>
      <c r="E1284" s="42">
        <v>84116003.27</v>
      </c>
      <c r="F1284" s="42">
        <v>72023546.23</v>
      </c>
      <c r="G1284" s="42">
        <v>3622693.62</v>
      </c>
      <c r="H1284" s="42">
        <v>0</v>
      </c>
      <c r="I1284" s="44">
        <v>17145952.41</v>
      </c>
      <c r="J1284" s="44">
        <v>9507244.44</v>
      </c>
      <c r="K1284" s="44">
        <v>13809069.23</v>
      </c>
      <c r="L1284" s="44">
        <v>247077.65</v>
      </c>
      <c r="M1284" s="43">
        <f t="shared" si="93"/>
        <v>0</v>
      </c>
    </row>
    <row r="1285" spans="1:13" s="16" customFormat="1" ht="41.25" hidden="1">
      <c r="A1285" s="39" t="s">
        <v>2012</v>
      </c>
      <c r="B1285" s="41" t="s">
        <v>1141</v>
      </c>
      <c r="C1285" s="42">
        <f t="shared" si="91"/>
        <v>46996476.2</v>
      </c>
      <c r="D1285" s="42">
        <v>0</v>
      </c>
      <c r="E1285" s="42">
        <v>37824032</v>
      </c>
      <c r="F1285" s="42">
        <v>8773671</v>
      </c>
      <c r="G1285" s="42">
        <v>398773.2</v>
      </c>
      <c r="H1285" s="42">
        <f t="shared" si="92"/>
        <v>5194281.08</v>
      </c>
      <c r="I1285" s="44">
        <v>0</v>
      </c>
      <c r="J1285" s="44">
        <v>3963641.56</v>
      </c>
      <c r="K1285" s="44">
        <v>1178927.35</v>
      </c>
      <c r="L1285" s="44">
        <v>51712.17</v>
      </c>
      <c r="M1285" s="43">
        <f t="shared" si="93"/>
        <v>0.11052490526938698</v>
      </c>
    </row>
    <row r="1286" spans="1:13" s="16" customFormat="1" ht="13.5" hidden="1">
      <c r="A1286" s="39" t="s">
        <v>1931</v>
      </c>
      <c r="B1286" s="41" t="s">
        <v>1142</v>
      </c>
      <c r="C1286" s="42">
        <f t="shared" si="91"/>
        <v>46996476.2</v>
      </c>
      <c r="D1286" s="42">
        <v>0</v>
      </c>
      <c r="E1286" s="42">
        <v>37824032</v>
      </c>
      <c r="F1286" s="42">
        <v>8773671</v>
      </c>
      <c r="G1286" s="42">
        <v>398773.2</v>
      </c>
      <c r="H1286" s="42">
        <f t="shared" si="92"/>
        <v>5194281.08</v>
      </c>
      <c r="I1286" s="44">
        <v>0</v>
      </c>
      <c r="J1286" s="44">
        <v>3963641.56</v>
      </c>
      <c r="K1286" s="44">
        <v>1178927.35</v>
      </c>
      <c r="L1286" s="44">
        <v>51712.17</v>
      </c>
      <c r="M1286" s="43">
        <f t="shared" si="93"/>
        <v>0.11052490526938698</v>
      </c>
    </row>
    <row r="1287" spans="1:13" s="16" customFormat="1" ht="13.5" hidden="1">
      <c r="A1287" s="39" t="s">
        <v>2121</v>
      </c>
      <c r="B1287" s="41" t="s">
        <v>1143</v>
      </c>
      <c r="C1287" s="42">
        <f t="shared" si="91"/>
        <v>34744848.97</v>
      </c>
      <c r="D1287" s="42">
        <v>0</v>
      </c>
      <c r="E1287" s="42">
        <v>27700000</v>
      </c>
      <c r="F1287" s="42">
        <v>6738829</v>
      </c>
      <c r="G1287" s="42">
        <v>306019.97</v>
      </c>
      <c r="H1287" s="42">
        <f t="shared" si="92"/>
        <v>3840480.1500000004</v>
      </c>
      <c r="I1287" s="44">
        <v>0</v>
      </c>
      <c r="J1287" s="44">
        <v>2855122.87</v>
      </c>
      <c r="K1287" s="44">
        <v>945639.78</v>
      </c>
      <c r="L1287" s="44">
        <v>39717.5</v>
      </c>
      <c r="M1287" s="43">
        <f t="shared" si="93"/>
        <v>0.11053379893278611</v>
      </c>
    </row>
    <row r="1288" spans="1:13" s="16" customFormat="1" ht="21" hidden="1">
      <c r="A1288" s="39" t="s">
        <v>40</v>
      </c>
      <c r="B1288" s="41" t="s">
        <v>1144</v>
      </c>
      <c r="C1288" s="42">
        <f t="shared" si="91"/>
        <v>1162648</v>
      </c>
      <c r="D1288" s="42">
        <v>0</v>
      </c>
      <c r="E1288" s="42">
        <v>1143648</v>
      </c>
      <c r="F1288" s="42">
        <v>19000</v>
      </c>
      <c r="G1288" s="42">
        <v>0</v>
      </c>
      <c r="H1288" s="42">
        <f t="shared" si="92"/>
        <v>81032.96</v>
      </c>
      <c r="I1288" s="44">
        <v>0</v>
      </c>
      <c r="J1288" s="44">
        <v>73098.96</v>
      </c>
      <c r="K1288" s="44">
        <v>7934</v>
      </c>
      <c r="L1288" s="44">
        <v>0</v>
      </c>
      <c r="M1288" s="43">
        <f t="shared" si="93"/>
        <v>0.06969689880342116</v>
      </c>
    </row>
    <row r="1289" spans="1:13" s="16" customFormat="1" ht="30.75" hidden="1">
      <c r="A1289" s="39" t="s">
        <v>2122</v>
      </c>
      <c r="B1289" s="41" t="s">
        <v>1145</v>
      </c>
      <c r="C1289" s="42">
        <f t="shared" si="91"/>
        <v>1032384</v>
      </c>
      <c r="D1289" s="42">
        <v>0</v>
      </c>
      <c r="E1289" s="42">
        <v>1032384</v>
      </c>
      <c r="F1289" s="42">
        <v>0</v>
      </c>
      <c r="G1289" s="42">
        <v>0</v>
      </c>
      <c r="H1289" s="42">
        <f t="shared" si="92"/>
        <v>325515.4</v>
      </c>
      <c r="I1289" s="44">
        <v>0</v>
      </c>
      <c r="J1289" s="44">
        <v>325515.4</v>
      </c>
      <c r="K1289" s="44">
        <v>0</v>
      </c>
      <c r="L1289" s="44">
        <v>0</v>
      </c>
      <c r="M1289" s="43">
        <f t="shared" si="93"/>
        <v>0.31530457659165584</v>
      </c>
    </row>
    <row r="1290" spans="1:13" s="16" customFormat="1" ht="21" hidden="1">
      <c r="A1290" s="39" t="s">
        <v>2123</v>
      </c>
      <c r="B1290" s="41" t="s">
        <v>1146</v>
      </c>
      <c r="C1290" s="42">
        <f t="shared" si="91"/>
        <v>10056595.23</v>
      </c>
      <c r="D1290" s="42">
        <v>0</v>
      </c>
      <c r="E1290" s="42">
        <v>7948000</v>
      </c>
      <c r="F1290" s="42">
        <v>2015842</v>
      </c>
      <c r="G1290" s="42">
        <v>92753.23</v>
      </c>
      <c r="H1290" s="42">
        <f t="shared" si="92"/>
        <v>947252.57</v>
      </c>
      <c r="I1290" s="44">
        <v>0</v>
      </c>
      <c r="J1290" s="44">
        <v>709904.33</v>
      </c>
      <c r="K1290" s="44">
        <v>225353.57</v>
      </c>
      <c r="L1290" s="44">
        <v>11994.67</v>
      </c>
      <c r="M1290" s="43">
        <f t="shared" si="93"/>
        <v>0.09419217422356174</v>
      </c>
    </row>
    <row r="1291" spans="1:13" s="16" customFormat="1" ht="13.5" hidden="1">
      <c r="A1291" s="39" t="s">
        <v>101</v>
      </c>
      <c r="B1291" s="41" t="s">
        <v>1147</v>
      </c>
      <c r="C1291" s="42">
        <f t="shared" si="91"/>
        <v>0</v>
      </c>
      <c r="D1291" s="42">
        <v>0</v>
      </c>
      <c r="E1291" s="42">
        <v>0</v>
      </c>
      <c r="F1291" s="42">
        <v>0</v>
      </c>
      <c r="G1291" s="42">
        <v>0</v>
      </c>
      <c r="H1291" s="42">
        <f t="shared" si="92"/>
        <v>0</v>
      </c>
      <c r="I1291" s="44">
        <v>0</v>
      </c>
      <c r="J1291" s="44">
        <v>0</v>
      </c>
      <c r="K1291" s="44">
        <v>0</v>
      </c>
      <c r="L1291" s="44">
        <v>0</v>
      </c>
      <c r="M1291" s="43" t="e">
        <f t="shared" si="93"/>
        <v>#DIV/0!</v>
      </c>
    </row>
    <row r="1292" spans="1:13" s="16" customFormat="1" ht="30.75" hidden="1">
      <c r="A1292" s="39" t="s">
        <v>2120</v>
      </c>
      <c r="B1292" s="41" t="s">
        <v>1148</v>
      </c>
      <c r="C1292" s="42">
        <f t="shared" si="91"/>
        <v>0</v>
      </c>
      <c r="D1292" s="42">
        <v>0</v>
      </c>
      <c r="E1292" s="42">
        <v>0</v>
      </c>
      <c r="F1292" s="42">
        <v>0</v>
      </c>
      <c r="G1292" s="42">
        <v>0</v>
      </c>
      <c r="H1292" s="42">
        <f t="shared" si="92"/>
        <v>0</v>
      </c>
      <c r="I1292" s="44">
        <v>0</v>
      </c>
      <c r="J1292" s="44">
        <v>0</v>
      </c>
      <c r="K1292" s="44">
        <v>0</v>
      </c>
      <c r="L1292" s="44">
        <v>0</v>
      </c>
      <c r="M1292" s="43" t="e">
        <f t="shared" si="93"/>
        <v>#DIV/0!</v>
      </c>
    </row>
    <row r="1293" spans="1:13" s="16" customFormat="1" ht="21" hidden="1">
      <c r="A1293" s="39" t="s">
        <v>42</v>
      </c>
      <c r="B1293" s="41" t="s">
        <v>1149</v>
      </c>
      <c r="C1293" s="42">
        <f t="shared" si="91"/>
        <v>81788484.44</v>
      </c>
      <c r="D1293" s="42">
        <v>39284100</v>
      </c>
      <c r="E1293" s="42">
        <v>32880467.6</v>
      </c>
      <c r="F1293" s="42">
        <v>7690196.42</v>
      </c>
      <c r="G1293" s="42">
        <v>1933720.42</v>
      </c>
      <c r="H1293" s="42">
        <f t="shared" si="92"/>
        <v>5724426.89</v>
      </c>
      <c r="I1293" s="44">
        <v>303090</v>
      </c>
      <c r="J1293" s="44">
        <v>4515557.02</v>
      </c>
      <c r="K1293" s="44">
        <v>760414.39</v>
      </c>
      <c r="L1293" s="44">
        <v>145365.48</v>
      </c>
      <c r="M1293" s="43">
        <f t="shared" si="93"/>
        <v>0.0699906218973826</v>
      </c>
    </row>
    <row r="1294" spans="1:13" s="16" customFormat="1" ht="21" hidden="1">
      <c r="A1294" s="39" t="s">
        <v>2034</v>
      </c>
      <c r="B1294" s="41" t="s">
        <v>1150</v>
      </c>
      <c r="C1294" s="42">
        <f t="shared" si="91"/>
        <v>81788484.44</v>
      </c>
      <c r="D1294" s="42">
        <v>39284100</v>
      </c>
      <c r="E1294" s="42">
        <v>32880467.6</v>
      </c>
      <c r="F1294" s="42">
        <v>7690196.42</v>
      </c>
      <c r="G1294" s="42">
        <v>1933720.42</v>
      </c>
      <c r="H1294" s="42">
        <f t="shared" si="92"/>
        <v>5724426.89</v>
      </c>
      <c r="I1294" s="44">
        <v>303090</v>
      </c>
      <c r="J1294" s="44">
        <v>4515557.02</v>
      </c>
      <c r="K1294" s="44">
        <v>760414.39</v>
      </c>
      <c r="L1294" s="44">
        <v>145365.48</v>
      </c>
      <c r="M1294" s="43">
        <f t="shared" si="93"/>
        <v>0.0699906218973826</v>
      </c>
    </row>
    <row r="1295" spans="1:13" s="16" customFormat="1" ht="21" hidden="1">
      <c r="A1295" s="39" t="s">
        <v>35</v>
      </c>
      <c r="B1295" s="41" t="s">
        <v>1151</v>
      </c>
      <c r="C1295" s="42">
        <f t="shared" si="91"/>
        <v>271487.32</v>
      </c>
      <c r="D1295" s="42">
        <v>0</v>
      </c>
      <c r="E1295" s="42">
        <v>215887.32</v>
      </c>
      <c r="F1295" s="42">
        <v>55600</v>
      </c>
      <c r="G1295" s="42">
        <v>0</v>
      </c>
      <c r="H1295" s="42">
        <f t="shared" si="92"/>
        <v>24160.81</v>
      </c>
      <c r="I1295" s="44">
        <v>0</v>
      </c>
      <c r="J1295" s="44">
        <v>24160.81</v>
      </c>
      <c r="K1295" s="44">
        <v>0</v>
      </c>
      <c r="L1295" s="44">
        <v>0</v>
      </c>
      <c r="M1295" s="43">
        <f t="shared" si="93"/>
        <v>0.08899424842383062</v>
      </c>
    </row>
    <row r="1296" spans="1:13" s="16" customFormat="1" ht="21" hidden="1">
      <c r="A1296" s="39" t="s">
        <v>946</v>
      </c>
      <c r="B1296" s="41" t="s">
        <v>1152</v>
      </c>
      <c r="C1296" s="42">
        <f t="shared" si="91"/>
        <v>44554900</v>
      </c>
      <c r="D1296" s="42">
        <v>37509100</v>
      </c>
      <c r="E1296" s="42">
        <v>7045800</v>
      </c>
      <c r="F1296" s="42">
        <v>0</v>
      </c>
      <c r="G1296" s="42">
        <v>0</v>
      </c>
      <c r="H1296" s="42">
        <f t="shared" si="92"/>
        <v>0</v>
      </c>
      <c r="I1296" s="44">
        <v>0</v>
      </c>
      <c r="J1296" s="44">
        <v>0</v>
      </c>
      <c r="K1296" s="44">
        <v>0</v>
      </c>
      <c r="L1296" s="44">
        <v>0</v>
      </c>
      <c r="M1296" s="43">
        <f t="shared" si="93"/>
        <v>0</v>
      </c>
    </row>
    <row r="1297" spans="1:13" s="16" customFormat="1" ht="21" hidden="1">
      <c r="A1297" s="39" t="s">
        <v>1748</v>
      </c>
      <c r="B1297" s="41" t="s">
        <v>1153</v>
      </c>
      <c r="C1297" s="42">
        <f t="shared" si="91"/>
        <v>36962097.120000005</v>
      </c>
      <c r="D1297" s="42">
        <v>1775000</v>
      </c>
      <c r="E1297" s="42">
        <v>25618780.28</v>
      </c>
      <c r="F1297" s="42">
        <v>7634596.42</v>
      </c>
      <c r="G1297" s="42">
        <v>1933720.42</v>
      </c>
      <c r="H1297" s="42">
        <f t="shared" si="92"/>
        <v>5700266.08</v>
      </c>
      <c r="I1297" s="44">
        <v>303090</v>
      </c>
      <c r="J1297" s="44">
        <v>4491396.21</v>
      </c>
      <c r="K1297" s="44">
        <v>760414.39</v>
      </c>
      <c r="L1297" s="44">
        <v>145365.48</v>
      </c>
      <c r="M1297" s="43">
        <f t="shared" si="93"/>
        <v>0.15421922791592946</v>
      </c>
    </row>
    <row r="1298" spans="1:13" s="16" customFormat="1" ht="13.5" hidden="1">
      <c r="A1298" s="39" t="s">
        <v>1908</v>
      </c>
      <c r="B1298" s="41" t="s">
        <v>1154</v>
      </c>
      <c r="C1298" s="42">
        <f t="shared" si="91"/>
        <v>769499</v>
      </c>
      <c r="D1298" s="42">
        <v>700000</v>
      </c>
      <c r="E1298" s="42">
        <v>69499</v>
      </c>
      <c r="F1298" s="42">
        <v>0</v>
      </c>
      <c r="G1298" s="42">
        <v>0</v>
      </c>
      <c r="H1298" s="42">
        <f t="shared" si="92"/>
        <v>0</v>
      </c>
      <c r="I1298" s="44">
        <v>0</v>
      </c>
      <c r="J1298" s="44">
        <v>0</v>
      </c>
      <c r="K1298" s="44">
        <v>0</v>
      </c>
      <c r="L1298" s="44">
        <v>0</v>
      </c>
      <c r="M1298" s="43">
        <f t="shared" si="93"/>
        <v>0</v>
      </c>
    </row>
    <row r="1299" spans="1:13" s="16" customFormat="1" ht="13.5" hidden="1">
      <c r="A1299" s="39" t="s">
        <v>186</v>
      </c>
      <c r="B1299" s="41" t="s">
        <v>1155</v>
      </c>
      <c r="C1299" s="42">
        <f t="shared" si="91"/>
        <v>69499</v>
      </c>
      <c r="D1299" s="42">
        <v>0</v>
      </c>
      <c r="E1299" s="42">
        <v>69499</v>
      </c>
      <c r="F1299" s="42">
        <v>0</v>
      </c>
      <c r="G1299" s="42">
        <v>0</v>
      </c>
      <c r="H1299" s="42">
        <f t="shared" si="92"/>
        <v>0</v>
      </c>
      <c r="I1299" s="44">
        <v>0</v>
      </c>
      <c r="J1299" s="44">
        <v>0</v>
      </c>
      <c r="K1299" s="44">
        <v>0</v>
      </c>
      <c r="L1299" s="44">
        <v>0</v>
      </c>
      <c r="M1299" s="43">
        <f t="shared" si="93"/>
        <v>0</v>
      </c>
    </row>
    <row r="1300" spans="1:13" s="16" customFormat="1" ht="13.5" hidden="1">
      <c r="A1300" s="39" t="s">
        <v>881</v>
      </c>
      <c r="B1300" s="41" t="s">
        <v>1156</v>
      </c>
      <c r="C1300" s="42">
        <f t="shared" si="91"/>
        <v>700000</v>
      </c>
      <c r="D1300" s="42">
        <v>700000</v>
      </c>
      <c r="E1300" s="42">
        <v>0</v>
      </c>
      <c r="F1300" s="42">
        <v>0</v>
      </c>
      <c r="G1300" s="42">
        <v>0</v>
      </c>
      <c r="H1300" s="42">
        <f t="shared" si="92"/>
        <v>0</v>
      </c>
      <c r="I1300" s="44">
        <v>0</v>
      </c>
      <c r="J1300" s="44">
        <v>0</v>
      </c>
      <c r="K1300" s="44">
        <v>0</v>
      </c>
      <c r="L1300" s="44">
        <v>0</v>
      </c>
      <c r="M1300" s="43">
        <f t="shared" si="93"/>
        <v>0</v>
      </c>
    </row>
    <row r="1301" spans="1:13" s="16" customFormat="1" ht="21" hidden="1">
      <c r="A1301" s="39" t="s">
        <v>1602</v>
      </c>
      <c r="B1301" s="41" t="s">
        <v>1157</v>
      </c>
      <c r="C1301" s="42">
        <f t="shared" si="91"/>
        <v>22238800</v>
      </c>
      <c r="D1301" s="42">
        <v>15073700</v>
      </c>
      <c r="E1301" s="42">
        <v>5711400</v>
      </c>
      <c r="F1301" s="42">
        <v>165500</v>
      </c>
      <c r="G1301" s="42">
        <v>1288200</v>
      </c>
      <c r="H1301" s="42">
        <f t="shared" si="92"/>
        <v>50000</v>
      </c>
      <c r="I1301" s="44">
        <v>0</v>
      </c>
      <c r="J1301" s="44">
        <v>0</v>
      </c>
      <c r="K1301" s="44">
        <v>0</v>
      </c>
      <c r="L1301" s="44">
        <v>50000</v>
      </c>
      <c r="M1301" s="43">
        <f t="shared" si="93"/>
        <v>0.002248322751227584</v>
      </c>
    </row>
    <row r="1302" spans="1:13" s="16" customFormat="1" ht="21" hidden="1">
      <c r="A1302" s="39" t="s">
        <v>1778</v>
      </c>
      <c r="B1302" s="41" t="s">
        <v>1158</v>
      </c>
      <c r="C1302" s="42">
        <f t="shared" si="91"/>
        <v>160000</v>
      </c>
      <c r="D1302" s="42">
        <v>0</v>
      </c>
      <c r="E1302" s="42">
        <v>160000</v>
      </c>
      <c r="F1302" s="42">
        <v>0</v>
      </c>
      <c r="G1302" s="42">
        <v>0</v>
      </c>
      <c r="H1302" s="42">
        <f t="shared" si="92"/>
        <v>0</v>
      </c>
      <c r="I1302" s="44">
        <v>0</v>
      </c>
      <c r="J1302" s="44">
        <v>0</v>
      </c>
      <c r="K1302" s="44">
        <v>0</v>
      </c>
      <c r="L1302" s="44">
        <v>0</v>
      </c>
      <c r="M1302" s="43">
        <f t="shared" si="93"/>
        <v>0</v>
      </c>
    </row>
    <row r="1303" spans="1:13" s="16" customFormat="1" ht="13.5" hidden="1">
      <c r="A1303" s="39" t="s">
        <v>1729</v>
      </c>
      <c r="B1303" s="41" t="s">
        <v>1159</v>
      </c>
      <c r="C1303" s="42">
        <f t="shared" si="91"/>
        <v>22078800</v>
      </c>
      <c r="D1303" s="42">
        <v>15073700</v>
      </c>
      <c r="E1303" s="42">
        <v>5551400</v>
      </c>
      <c r="F1303" s="42">
        <v>165500</v>
      </c>
      <c r="G1303" s="42">
        <v>1288200</v>
      </c>
      <c r="H1303" s="42">
        <f t="shared" si="92"/>
        <v>50000</v>
      </c>
      <c r="I1303" s="44">
        <v>0</v>
      </c>
      <c r="J1303" s="44">
        <v>0</v>
      </c>
      <c r="K1303" s="44">
        <v>0</v>
      </c>
      <c r="L1303" s="44">
        <v>50000</v>
      </c>
      <c r="M1303" s="43">
        <f t="shared" si="93"/>
        <v>0.002264615830570502</v>
      </c>
    </row>
    <row r="1304" spans="1:13" s="16" customFormat="1" ht="21" hidden="1">
      <c r="A1304" s="39" t="s">
        <v>250</v>
      </c>
      <c r="B1304" s="41" t="s">
        <v>1160</v>
      </c>
      <c r="C1304" s="42">
        <f t="shared" si="91"/>
        <v>22078800</v>
      </c>
      <c r="D1304" s="42">
        <v>15073700</v>
      </c>
      <c r="E1304" s="42">
        <v>5551400</v>
      </c>
      <c r="F1304" s="42">
        <v>165500</v>
      </c>
      <c r="G1304" s="42">
        <v>1288200</v>
      </c>
      <c r="H1304" s="42">
        <f t="shared" si="92"/>
        <v>50000</v>
      </c>
      <c r="I1304" s="44">
        <v>0</v>
      </c>
      <c r="J1304" s="44">
        <v>0</v>
      </c>
      <c r="K1304" s="44">
        <v>0</v>
      </c>
      <c r="L1304" s="44">
        <v>50000</v>
      </c>
      <c r="M1304" s="43">
        <f t="shared" si="93"/>
        <v>0.002264615830570502</v>
      </c>
    </row>
    <row r="1305" spans="1:13" s="16" customFormat="1" ht="13.5" hidden="1">
      <c r="A1305" s="39" t="s">
        <v>1474</v>
      </c>
      <c r="B1305" s="41" t="s">
        <v>1161</v>
      </c>
      <c r="C1305" s="42">
        <f t="shared" si="91"/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f t="shared" si="92"/>
        <v>0</v>
      </c>
      <c r="I1305" s="44">
        <v>0</v>
      </c>
      <c r="J1305" s="44">
        <v>0</v>
      </c>
      <c r="K1305" s="44">
        <v>0</v>
      </c>
      <c r="L1305" s="44">
        <v>0</v>
      </c>
      <c r="M1305" s="43" t="e">
        <f t="shared" si="93"/>
        <v>#DIV/0!</v>
      </c>
    </row>
    <row r="1306" spans="1:13" s="16" customFormat="1" ht="13.5" hidden="1">
      <c r="A1306" s="39" t="s">
        <v>258</v>
      </c>
      <c r="B1306" s="41" t="s">
        <v>1162</v>
      </c>
      <c r="C1306" s="42">
        <f t="shared" si="91"/>
        <v>0</v>
      </c>
      <c r="D1306" s="42">
        <v>0</v>
      </c>
      <c r="E1306" s="42">
        <v>0</v>
      </c>
      <c r="F1306" s="42">
        <v>0</v>
      </c>
      <c r="G1306" s="42">
        <v>0</v>
      </c>
      <c r="H1306" s="42">
        <f t="shared" si="92"/>
        <v>0</v>
      </c>
      <c r="I1306" s="44">
        <v>0</v>
      </c>
      <c r="J1306" s="44">
        <v>0</v>
      </c>
      <c r="K1306" s="44">
        <v>0</v>
      </c>
      <c r="L1306" s="44">
        <v>0</v>
      </c>
      <c r="M1306" s="43" t="e">
        <f t="shared" si="93"/>
        <v>#DIV/0!</v>
      </c>
    </row>
    <row r="1307" spans="1:13" s="16" customFormat="1" ht="21" hidden="1">
      <c r="A1307" s="39" t="s">
        <v>1528</v>
      </c>
      <c r="B1307" s="41" t="s">
        <v>1163</v>
      </c>
      <c r="C1307" s="42">
        <f t="shared" si="91"/>
        <v>0</v>
      </c>
      <c r="D1307" s="42">
        <v>0</v>
      </c>
      <c r="E1307" s="42">
        <v>0</v>
      </c>
      <c r="F1307" s="42">
        <v>0</v>
      </c>
      <c r="G1307" s="42">
        <v>0</v>
      </c>
      <c r="H1307" s="42">
        <f t="shared" si="92"/>
        <v>0</v>
      </c>
      <c r="I1307" s="44">
        <v>0</v>
      </c>
      <c r="J1307" s="44">
        <v>0</v>
      </c>
      <c r="K1307" s="44">
        <v>0</v>
      </c>
      <c r="L1307" s="44">
        <v>0</v>
      </c>
      <c r="M1307" s="43" t="e">
        <f t="shared" si="93"/>
        <v>#DIV/0!</v>
      </c>
    </row>
    <row r="1308" spans="1:13" s="16" customFormat="1" ht="21" hidden="1">
      <c r="A1308" s="39" t="s">
        <v>1715</v>
      </c>
      <c r="B1308" s="41" t="s">
        <v>1164</v>
      </c>
      <c r="C1308" s="42">
        <f t="shared" si="91"/>
        <v>194047641.13</v>
      </c>
      <c r="D1308" s="42">
        <v>131501757.65</v>
      </c>
      <c r="E1308" s="42">
        <v>7362204.67</v>
      </c>
      <c r="F1308" s="42">
        <v>55183678.81</v>
      </c>
      <c r="G1308" s="42">
        <v>0</v>
      </c>
      <c r="H1308" s="42">
        <f t="shared" si="92"/>
        <v>29738768.759999998</v>
      </c>
      <c r="I1308" s="44">
        <v>16842862.41</v>
      </c>
      <c r="J1308" s="44">
        <v>1026178.86</v>
      </c>
      <c r="K1308" s="44">
        <v>11869727.49</v>
      </c>
      <c r="L1308" s="44">
        <v>0</v>
      </c>
      <c r="M1308" s="43">
        <f t="shared" si="93"/>
        <v>0.15325498721253122</v>
      </c>
    </row>
    <row r="1309" spans="1:13" s="16" customFormat="1" ht="13.5" hidden="1">
      <c r="A1309" s="39" t="s">
        <v>1821</v>
      </c>
      <c r="B1309" s="41" t="s">
        <v>1165</v>
      </c>
      <c r="C1309" s="42">
        <f t="shared" si="91"/>
        <v>97681870.56</v>
      </c>
      <c r="D1309" s="42">
        <v>54435987.08</v>
      </c>
      <c r="E1309" s="42">
        <v>7362204.67</v>
      </c>
      <c r="F1309" s="42">
        <v>35883678.81</v>
      </c>
      <c r="G1309" s="42">
        <v>0</v>
      </c>
      <c r="H1309" s="42">
        <f t="shared" si="92"/>
        <v>17109299.45</v>
      </c>
      <c r="I1309" s="44">
        <v>7607337.81</v>
      </c>
      <c r="J1309" s="44">
        <v>1026178.86</v>
      </c>
      <c r="K1309" s="44">
        <v>8475782.78</v>
      </c>
      <c r="L1309" s="44">
        <v>0</v>
      </c>
      <c r="M1309" s="43">
        <f t="shared" si="93"/>
        <v>0.17515327411232162</v>
      </c>
    </row>
    <row r="1310" spans="1:13" s="16" customFormat="1" ht="30.75" hidden="1">
      <c r="A1310" s="39" t="s">
        <v>1412</v>
      </c>
      <c r="B1310" s="41" t="s">
        <v>1166</v>
      </c>
      <c r="C1310" s="42">
        <f t="shared" si="91"/>
        <v>91809165.89</v>
      </c>
      <c r="D1310" s="42">
        <v>51777987.08</v>
      </c>
      <c r="E1310" s="42">
        <v>7086300</v>
      </c>
      <c r="F1310" s="42">
        <v>32944878.81</v>
      </c>
      <c r="G1310" s="42">
        <v>0</v>
      </c>
      <c r="H1310" s="42">
        <f t="shared" si="92"/>
        <v>15719041.05</v>
      </c>
      <c r="I1310" s="44">
        <v>7236399.41</v>
      </c>
      <c r="J1310" s="44">
        <v>926178.86</v>
      </c>
      <c r="K1310" s="44">
        <v>7556462.78</v>
      </c>
      <c r="L1310" s="44">
        <v>0</v>
      </c>
      <c r="M1310" s="43">
        <f t="shared" si="93"/>
        <v>0.171214288874311</v>
      </c>
    </row>
    <row r="1311" spans="1:13" s="16" customFormat="1" ht="13.5" hidden="1">
      <c r="A1311" s="39" t="s">
        <v>1094</v>
      </c>
      <c r="B1311" s="41" t="s">
        <v>1167</v>
      </c>
      <c r="C1311" s="42">
        <f t="shared" si="91"/>
        <v>5872704.67</v>
      </c>
      <c r="D1311" s="42">
        <v>2658000</v>
      </c>
      <c r="E1311" s="42">
        <v>275904.67</v>
      </c>
      <c r="F1311" s="42">
        <v>2938800</v>
      </c>
      <c r="G1311" s="42">
        <v>0</v>
      </c>
      <c r="H1311" s="42">
        <f t="shared" si="92"/>
        <v>1390258.4</v>
      </c>
      <c r="I1311" s="44">
        <v>370938.4</v>
      </c>
      <c r="J1311" s="44">
        <v>100000</v>
      </c>
      <c r="K1311" s="44">
        <v>919320</v>
      </c>
      <c r="L1311" s="44">
        <v>0</v>
      </c>
      <c r="M1311" s="43">
        <f t="shared" si="93"/>
        <v>0.236732217627419</v>
      </c>
    </row>
    <row r="1312" spans="1:13" s="16" customFormat="1" ht="13.5" hidden="1">
      <c r="A1312" s="39" t="s">
        <v>130</v>
      </c>
      <c r="B1312" s="41" t="s">
        <v>1168</v>
      </c>
      <c r="C1312" s="42">
        <f t="shared" si="91"/>
        <v>96365770.57</v>
      </c>
      <c r="D1312" s="42">
        <v>77065770.57</v>
      </c>
      <c r="E1312" s="42">
        <v>0</v>
      </c>
      <c r="F1312" s="42">
        <v>19300000</v>
      </c>
      <c r="G1312" s="42">
        <v>0</v>
      </c>
      <c r="H1312" s="42">
        <f t="shared" si="92"/>
        <v>12629469.309999999</v>
      </c>
      <c r="I1312" s="44">
        <v>9235524.6</v>
      </c>
      <c r="J1312" s="44">
        <v>0</v>
      </c>
      <c r="K1312" s="44">
        <v>3393944.71</v>
      </c>
      <c r="L1312" s="44">
        <v>0</v>
      </c>
      <c r="M1312" s="43">
        <f t="shared" si="93"/>
        <v>0.131057627986547</v>
      </c>
    </row>
    <row r="1313" spans="1:13" s="16" customFormat="1" ht="30.75" hidden="1">
      <c r="A1313" s="39" t="s">
        <v>132</v>
      </c>
      <c r="B1313" s="41" t="s">
        <v>1169</v>
      </c>
      <c r="C1313" s="42">
        <f t="shared" si="91"/>
        <v>88862200.57</v>
      </c>
      <c r="D1313" s="42">
        <v>69862200.57</v>
      </c>
      <c r="E1313" s="42">
        <v>0</v>
      </c>
      <c r="F1313" s="42">
        <v>19000000</v>
      </c>
      <c r="G1313" s="42">
        <v>0</v>
      </c>
      <c r="H1313" s="42">
        <f t="shared" si="92"/>
        <v>11522105.690000001</v>
      </c>
      <c r="I1313" s="44">
        <v>8128160.98</v>
      </c>
      <c r="J1313" s="44">
        <v>0</v>
      </c>
      <c r="K1313" s="44">
        <v>3393944.71</v>
      </c>
      <c r="L1313" s="44">
        <v>0</v>
      </c>
      <c r="M1313" s="43">
        <f t="shared" si="93"/>
        <v>0.1296626193825081</v>
      </c>
    </row>
    <row r="1314" spans="1:13" s="16" customFormat="1" ht="13.5" hidden="1">
      <c r="A1314" s="39" t="s">
        <v>252</v>
      </c>
      <c r="B1314" s="41" t="s">
        <v>1170</v>
      </c>
      <c r="C1314" s="42">
        <f t="shared" si="91"/>
        <v>7503570</v>
      </c>
      <c r="D1314" s="42">
        <v>7203570</v>
      </c>
      <c r="E1314" s="42">
        <v>0</v>
      </c>
      <c r="F1314" s="42">
        <v>300000</v>
      </c>
      <c r="G1314" s="42">
        <v>0</v>
      </c>
      <c r="H1314" s="42">
        <f t="shared" si="92"/>
        <v>1107363.62</v>
      </c>
      <c r="I1314" s="44">
        <v>1107363.62</v>
      </c>
      <c r="J1314" s="44">
        <v>0</v>
      </c>
      <c r="K1314" s="44">
        <v>0</v>
      </c>
      <c r="L1314" s="44">
        <v>0</v>
      </c>
      <c r="M1314" s="43">
        <f t="shared" si="93"/>
        <v>0.14757823542660362</v>
      </c>
    </row>
    <row r="1315" spans="1:13" s="16" customFormat="1" ht="13.5" hidden="1">
      <c r="A1315" s="39" t="s">
        <v>1853</v>
      </c>
      <c r="B1315" s="41" t="s">
        <v>1171</v>
      </c>
      <c r="C1315" s="42">
        <f t="shared" si="91"/>
        <v>480900</v>
      </c>
      <c r="D1315" s="42">
        <v>0</v>
      </c>
      <c r="E1315" s="42">
        <v>268400</v>
      </c>
      <c r="F1315" s="42">
        <v>210500</v>
      </c>
      <c r="G1315" s="42">
        <v>2000</v>
      </c>
      <c r="H1315" s="42">
        <f t="shared" si="92"/>
        <v>1867</v>
      </c>
      <c r="I1315" s="44">
        <v>0</v>
      </c>
      <c r="J1315" s="44">
        <v>1867</v>
      </c>
      <c r="K1315" s="44">
        <v>0</v>
      </c>
      <c r="L1315" s="44">
        <v>0</v>
      </c>
      <c r="M1315" s="43">
        <f t="shared" si="93"/>
        <v>0.00388230401330838</v>
      </c>
    </row>
    <row r="1316" spans="1:13" s="16" customFormat="1" ht="13.5" hidden="1">
      <c r="A1316" s="39" t="s">
        <v>1734</v>
      </c>
      <c r="B1316" s="41" t="s">
        <v>1172</v>
      </c>
      <c r="C1316" s="42">
        <f t="shared" si="91"/>
        <v>478900</v>
      </c>
      <c r="D1316" s="42">
        <v>0</v>
      </c>
      <c r="E1316" s="42">
        <v>268400</v>
      </c>
      <c r="F1316" s="42">
        <v>210500</v>
      </c>
      <c r="G1316" s="42">
        <v>0</v>
      </c>
      <c r="H1316" s="42">
        <f t="shared" si="92"/>
        <v>1867</v>
      </c>
      <c r="I1316" s="44">
        <v>0</v>
      </c>
      <c r="J1316" s="44">
        <v>1867</v>
      </c>
      <c r="K1316" s="44">
        <v>0</v>
      </c>
      <c r="L1316" s="44">
        <v>0</v>
      </c>
      <c r="M1316" s="43">
        <f t="shared" si="93"/>
        <v>0.003898517435790353</v>
      </c>
    </row>
    <row r="1317" spans="1:13" s="16" customFormat="1" ht="13.5" hidden="1">
      <c r="A1317" s="39" t="s">
        <v>1436</v>
      </c>
      <c r="B1317" s="41" t="s">
        <v>1173</v>
      </c>
      <c r="C1317" s="42">
        <f t="shared" si="91"/>
        <v>468400</v>
      </c>
      <c r="D1317" s="42">
        <v>0</v>
      </c>
      <c r="E1317" s="42">
        <v>260400</v>
      </c>
      <c r="F1317" s="42">
        <v>208000</v>
      </c>
      <c r="G1317" s="42">
        <v>0</v>
      </c>
      <c r="H1317" s="42">
        <f t="shared" si="92"/>
        <v>0</v>
      </c>
      <c r="I1317" s="44">
        <v>0</v>
      </c>
      <c r="J1317" s="44">
        <v>0</v>
      </c>
      <c r="K1317" s="44">
        <v>0</v>
      </c>
      <c r="L1317" s="44">
        <v>0</v>
      </c>
      <c r="M1317" s="43">
        <f t="shared" si="93"/>
        <v>0</v>
      </c>
    </row>
    <row r="1318" spans="1:13" s="16" customFormat="1" ht="13.5" hidden="1">
      <c r="A1318" s="39" t="s">
        <v>1472</v>
      </c>
      <c r="B1318" s="41" t="s">
        <v>1174</v>
      </c>
      <c r="C1318" s="42">
        <f t="shared" si="91"/>
        <v>8500</v>
      </c>
      <c r="D1318" s="42">
        <v>0</v>
      </c>
      <c r="E1318" s="42">
        <v>8000</v>
      </c>
      <c r="F1318" s="42">
        <v>500</v>
      </c>
      <c r="G1318" s="42">
        <v>0</v>
      </c>
      <c r="H1318" s="42">
        <f t="shared" si="92"/>
        <v>1867</v>
      </c>
      <c r="I1318" s="44">
        <v>0</v>
      </c>
      <c r="J1318" s="44">
        <v>1867</v>
      </c>
      <c r="K1318" s="44">
        <v>0</v>
      </c>
      <c r="L1318" s="44">
        <v>0</v>
      </c>
      <c r="M1318" s="43">
        <f t="shared" si="93"/>
        <v>0.21964705882352942</v>
      </c>
    </row>
    <row r="1319" spans="1:13" s="16" customFormat="1" ht="13.5" hidden="1">
      <c r="A1319" s="39" t="s">
        <v>1989</v>
      </c>
      <c r="B1319" s="41" t="s">
        <v>1175</v>
      </c>
      <c r="C1319" s="42">
        <f t="shared" si="91"/>
        <v>2000</v>
      </c>
      <c r="D1319" s="42">
        <v>0</v>
      </c>
      <c r="E1319" s="42">
        <v>0</v>
      </c>
      <c r="F1319" s="42">
        <v>2000</v>
      </c>
      <c r="G1319" s="42">
        <v>0</v>
      </c>
      <c r="H1319" s="42">
        <f t="shared" si="92"/>
        <v>0</v>
      </c>
      <c r="I1319" s="44">
        <v>0</v>
      </c>
      <c r="J1319" s="44">
        <v>0</v>
      </c>
      <c r="K1319" s="44">
        <v>0</v>
      </c>
      <c r="L1319" s="44">
        <v>0</v>
      </c>
      <c r="M1319" s="43">
        <f t="shared" si="93"/>
        <v>0</v>
      </c>
    </row>
    <row r="1320" spans="1:13" s="16" customFormat="1" ht="13.5" hidden="1">
      <c r="A1320" s="39" t="s">
        <v>2037</v>
      </c>
      <c r="B1320" s="41" t="s">
        <v>1176</v>
      </c>
      <c r="C1320" s="42">
        <f t="shared" si="91"/>
        <v>2000</v>
      </c>
      <c r="D1320" s="42">
        <v>0</v>
      </c>
      <c r="E1320" s="42">
        <v>0</v>
      </c>
      <c r="F1320" s="42">
        <v>0</v>
      </c>
      <c r="G1320" s="42">
        <v>2000</v>
      </c>
      <c r="H1320" s="42">
        <f t="shared" si="92"/>
        <v>0</v>
      </c>
      <c r="I1320" s="44">
        <v>0</v>
      </c>
      <c r="J1320" s="44">
        <v>0</v>
      </c>
      <c r="K1320" s="44">
        <v>0</v>
      </c>
      <c r="L1320" s="44">
        <v>0</v>
      </c>
      <c r="M1320" s="43">
        <f t="shared" si="93"/>
        <v>0</v>
      </c>
    </row>
    <row r="1321" spans="1:13" s="16" customFormat="1" ht="41.25" hidden="1">
      <c r="A1321" s="39" t="s">
        <v>2012</v>
      </c>
      <c r="B1321" s="41" t="s">
        <v>1177</v>
      </c>
      <c r="C1321" s="42">
        <f aca="true" t="shared" si="95" ref="C1321:C1336">SUM(D1321:G1321)</f>
        <v>49066511.32</v>
      </c>
      <c r="D1321" s="42">
        <v>46838611.32</v>
      </c>
      <c r="E1321" s="42">
        <v>66600</v>
      </c>
      <c r="F1321" s="42">
        <v>0</v>
      </c>
      <c r="G1321" s="42">
        <v>2161300</v>
      </c>
      <c r="H1321" s="42">
        <f aca="true" t="shared" si="96" ref="H1321:H1336">SUM(I1321:L1321)</f>
        <v>9495196.38</v>
      </c>
      <c r="I1321" s="44">
        <v>9095880.07</v>
      </c>
      <c r="J1321" s="44">
        <v>26128.4</v>
      </c>
      <c r="K1321" s="44">
        <v>0</v>
      </c>
      <c r="L1321" s="44">
        <v>373187.91</v>
      </c>
      <c r="M1321" s="43">
        <f aca="true" t="shared" si="97" ref="M1321:M1336">H1321/C1321</f>
        <v>0.19351684325128826</v>
      </c>
    </row>
    <row r="1322" spans="1:13" s="16" customFormat="1" ht="13.5" hidden="1">
      <c r="A1322" s="39" t="s">
        <v>1931</v>
      </c>
      <c r="B1322" s="41" t="s">
        <v>1178</v>
      </c>
      <c r="C1322" s="42">
        <f t="shared" si="95"/>
        <v>2197900</v>
      </c>
      <c r="D1322" s="42">
        <v>0</v>
      </c>
      <c r="E1322" s="42">
        <v>36600</v>
      </c>
      <c r="F1322" s="42">
        <v>0</v>
      </c>
      <c r="G1322" s="42">
        <v>2161300</v>
      </c>
      <c r="H1322" s="42">
        <f t="shared" si="96"/>
        <v>399316.31</v>
      </c>
      <c r="I1322" s="44">
        <v>0</v>
      </c>
      <c r="J1322" s="44">
        <v>26128.4</v>
      </c>
      <c r="K1322" s="44">
        <v>0</v>
      </c>
      <c r="L1322" s="44">
        <v>373187.91</v>
      </c>
      <c r="M1322" s="43">
        <f t="shared" si="97"/>
        <v>0.18168083625278675</v>
      </c>
    </row>
    <row r="1323" spans="1:13" s="16" customFormat="1" ht="13.5" hidden="1">
      <c r="A1323" s="39" t="s">
        <v>2121</v>
      </c>
      <c r="B1323" s="41" t="s">
        <v>1179</v>
      </c>
      <c r="C1323" s="42">
        <f t="shared" si="95"/>
        <v>1637727</v>
      </c>
      <c r="D1323" s="42">
        <v>0</v>
      </c>
      <c r="E1323" s="42">
        <v>0</v>
      </c>
      <c r="F1323" s="42">
        <v>0</v>
      </c>
      <c r="G1323" s="42">
        <v>1637727</v>
      </c>
      <c r="H1323" s="42">
        <f t="shared" si="96"/>
        <v>285126.67</v>
      </c>
      <c r="I1323" s="44">
        <v>0</v>
      </c>
      <c r="J1323" s="44">
        <v>0</v>
      </c>
      <c r="K1323" s="44">
        <v>0</v>
      </c>
      <c r="L1323" s="44">
        <v>285126.67</v>
      </c>
      <c r="M1323" s="43">
        <f t="shared" si="97"/>
        <v>0.17409902260877422</v>
      </c>
    </row>
    <row r="1324" spans="1:13" s="16" customFormat="1" ht="21" hidden="1">
      <c r="A1324" s="39" t="s">
        <v>40</v>
      </c>
      <c r="B1324" s="41" t="s">
        <v>1180</v>
      </c>
      <c r="C1324" s="42">
        <f t="shared" si="95"/>
        <v>65200</v>
      </c>
      <c r="D1324" s="42">
        <v>0</v>
      </c>
      <c r="E1324" s="42">
        <v>34000</v>
      </c>
      <c r="F1324" s="42">
        <v>0</v>
      </c>
      <c r="G1324" s="42">
        <v>31200</v>
      </c>
      <c r="H1324" s="42">
        <f t="shared" si="96"/>
        <v>54728.4</v>
      </c>
      <c r="I1324" s="44">
        <v>0</v>
      </c>
      <c r="J1324" s="44">
        <v>23528.4</v>
      </c>
      <c r="K1324" s="44">
        <v>0</v>
      </c>
      <c r="L1324" s="44">
        <v>31200</v>
      </c>
      <c r="M1324" s="43">
        <f t="shared" si="97"/>
        <v>0.8393926380368099</v>
      </c>
    </row>
    <row r="1325" spans="1:13" s="16" customFormat="1" ht="30.75" hidden="1">
      <c r="A1325" s="39" t="s">
        <v>2122</v>
      </c>
      <c r="B1325" s="41" t="s">
        <v>1181</v>
      </c>
      <c r="C1325" s="42">
        <f t="shared" si="95"/>
        <v>2600</v>
      </c>
      <c r="D1325" s="42">
        <v>0</v>
      </c>
      <c r="E1325" s="42">
        <v>2600</v>
      </c>
      <c r="F1325" s="42">
        <v>0</v>
      </c>
      <c r="G1325" s="42">
        <v>0</v>
      </c>
      <c r="H1325" s="42">
        <f t="shared" si="96"/>
        <v>2600</v>
      </c>
      <c r="I1325" s="44">
        <v>0</v>
      </c>
      <c r="J1325" s="44">
        <v>2600</v>
      </c>
      <c r="K1325" s="44">
        <v>0</v>
      </c>
      <c r="L1325" s="44">
        <v>0</v>
      </c>
      <c r="M1325" s="43">
        <f t="shared" si="97"/>
        <v>1</v>
      </c>
    </row>
    <row r="1326" spans="1:13" s="16" customFormat="1" ht="21" hidden="1">
      <c r="A1326" s="39" t="s">
        <v>2123</v>
      </c>
      <c r="B1326" s="41" t="s">
        <v>1182</v>
      </c>
      <c r="C1326" s="42">
        <f t="shared" si="95"/>
        <v>492373</v>
      </c>
      <c r="D1326" s="42">
        <v>0</v>
      </c>
      <c r="E1326" s="42">
        <v>0</v>
      </c>
      <c r="F1326" s="42">
        <v>0</v>
      </c>
      <c r="G1326" s="42">
        <v>492373</v>
      </c>
      <c r="H1326" s="42">
        <f t="shared" si="96"/>
        <v>56861.24</v>
      </c>
      <c r="I1326" s="44">
        <v>0</v>
      </c>
      <c r="J1326" s="44">
        <v>0</v>
      </c>
      <c r="K1326" s="44">
        <v>0</v>
      </c>
      <c r="L1326" s="44">
        <v>56861.24</v>
      </c>
      <c r="M1326" s="43">
        <f t="shared" si="97"/>
        <v>0.1154840740657997</v>
      </c>
    </row>
    <row r="1327" spans="1:13" s="16" customFormat="1" ht="13.5" hidden="1">
      <c r="A1327" s="39" t="s">
        <v>101</v>
      </c>
      <c r="B1327" s="41" t="s">
        <v>1183</v>
      </c>
      <c r="C1327" s="42">
        <f t="shared" si="95"/>
        <v>46868611.32</v>
      </c>
      <c r="D1327" s="42">
        <v>46838611.32</v>
      </c>
      <c r="E1327" s="42">
        <v>30000</v>
      </c>
      <c r="F1327" s="42">
        <v>0</v>
      </c>
      <c r="G1327" s="42">
        <v>0</v>
      </c>
      <c r="H1327" s="42">
        <f t="shared" si="96"/>
        <v>9095880.07</v>
      </c>
      <c r="I1327" s="44">
        <v>9095880.07</v>
      </c>
      <c r="J1327" s="44">
        <v>0</v>
      </c>
      <c r="K1327" s="44">
        <v>0</v>
      </c>
      <c r="L1327" s="44">
        <v>0</v>
      </c>
      <c r="M1327" s="43">
        <f t="shared" si="97"/>
        <v>0.19407189190857385</v>
      </c>
    </row>
    <row r="1328" spans="1:13" s="16" customFormat="1" ht="13.5" hidden="1">
      <c r="A1328" s="39" t="s">
        <v>897</v>
      </c>
      <c r="B1328" s="41" t="s">
        <v>1184</v>
      </c>
      <c r="C1328" s="42">
        <f t="shared" si="95"/>
        <v>35848909.32</v>
      </c>
      <c r="D1328" s="42">
        <v>35848909.32</v>
      </c>
      <c r="E1328" s="42">
        <v>0</v>
      </c>
      <c r="F1328" s="42">
        <v>0</v>
      </c>
      <c r="G1328" s="42">
        <v>0</v>
      </c>
      <c r="H1328" s="42">
        <f t="shared" si="96"/>
        <v>7157531.35</v>
      </c>
      <c r="I1328" s="44">
        <v>7157531.35</v>
      </c>
      <c r="J1328" s="44">
        <v>0</v>
      </c>
      <c r="K1328" s="44">
        <v>0</v>
      </c>
      <c r="L1328" s="44">
        <v>0</v>
      </c>
      <c r="M1328" s="43">
        <f t="shared" si="97"/>
        <v>0.19965827373182687</v>
      </c>
    </row>
    <row r="1329" spans="1:13" s="16" customFormat="1" ht="21" hidden="1">
      <c r="A1329" s="39" t="s">
        <v>2040</v>
      </c>
      <c r="B1329" s="41" t="s">
        <v>1185</v>
      </c>
      <c r="C1329" s="42">
        <f t="shared" si="95"/>
        <v>212600</v>
      </c>
      <c r="D1329" s="42">
        <v>182600</v>
      </c>
      <c r="E1329" s="42">
        <v>30000</v>
      </c>
      <c r="F1329" s="42">
        <v>0</v>
      </c>
      <c r="G1329" s="42">
        <v>0</v>
      </c>
      <c r="H1329" s="42">
        <f t="shared" si="96"/>
        <v>4360.37</v>
      </c>
      <c r="I1329" s="44">
        <v>4360.37</v>
      </c>
      <c r="J1329" s="44">
        <v>0</v>
      </c>
      <c r="K1329" s="44">
        <v>0</v>
      </c>
      <c r="L1329" s="44">
        <v>0</v>
      </c>
      <c r="M1329" s="43">
        <f t="shared" si="97"/>
        <v>0.020509736594543745</v>
      </c>
    </row>
    <row r="1330" spans="1:13" s="16" customFormat="1" ht="30.75" hidden="1">
      <c r="A1330" s="39" t="s">
        <v>2120</v>
      </c>
      <c r="B1330" s="41" t="s">
        <v>1186</v>
      </c>
      <c r="C1330" s="42">
        <f t="shared" si="95"/>
        <v>0</v>
      </c>
      <c r="D1330" s="42">
        <v>0</v>
      </c>
      <c r="E1330" s="42">
        <v>0</v>
      </c>
      <c r="F1330" s="42">
        <v>0</v>
      </c>
      <c r="G1330" s="42">
        <v>0</v>
      </c>
      <c r="H1330" s="42">
        <f t="shared" si="96"/>
        <v>0</v>
      </c>
      <c r="I1330" s="44">
        <v>0</v>
      </c>
      <c r="J1330" s="44">
        <v>0</v>
      </c>
      <c r="K1330" s="44">
        <v>0</v>
      </c>
      <c r="L1330" s="44">
        <v>0</v>
      </c>
      <c r="M1330" s="43" t="e">
        <f t="shared" si="97"/>
        <v>#DIV/0!</v>
      </c>
    </row>
    <row r="1331" spans="1:13" s="16" customFormat="1" ht="30.75" hidden="1">
      <c r="A1331" s="39" t="s">
        <v>2038</v>
      </c>
      <c r="B1331" s="41" t="s">
        <v>1187</v>
      </c>
      <c r="C1331" s="42">
        <f t="shared" si="95"/>
        <v>10807102</v>
      </c>
      <c r="D1331" s="42">
        <v>10807102</v>
      </c>
      <c r="E1331" s="42">
        <v>0</v>
      </c>
      <c r="F1331" s="42">
        <v>0</v>
      </c>
      <c r="G1331" s="42">
        <v>0</v>
      </c>
      <c r="H1331" s="42">
        <f t="shared" si="96"/>
        <v>1933988.35</v>
      </c>
      <c r="I1331" s="44">
        <v>1933988.35</v>
      </c>
      <c r="J1331" s="44">
        <v>0</v>
      </c>
      <c r="K1331" s="44">
        <v>0</v>
      </c>
      <c r="L1331" s="44">
        <v>0</v>
      </c>
      <c r="M1331" s="43">
        <f t="shared" si="97"/>
        <v>0.1789553156803739</v>
      </c>
    </row>
    <row r="1332" spans="1:13" s="16" customFormat="1" ht="21" hidden="1">
      <c r="A1332" s="39" t="s">
        <v>42</v>
      </c>
      <c r="B1332" s="41" t="s">
        <v>1188</v>
      </c>
      <c r="C1332" s="42">
        <f t="shared" si="95"/>
        <v>12074763.51</v>
      </c>
      <c r="D1332" s="42">
        <v>1338133.37</v>
      </c>
      <c r="E1332" s="42">
        <v>3973600</v>
      </c>
      <c r="F1332" s="42">
        <v>4195643.14</v>
      </c>
      <c r="G1332" s="42">
        <v>2567387</v>
      </c>
      <c r="H1332" s="42">
        <f t="shared" si="96"/>
        <v>2153990.14</v>
      </c>
      <c r="I1332" s="44">
        <v>147833.66</v>
      </c>
      <c r="J1332" s="44">
        <v>603096.96</v>
      </c>
      <c r="K1332" s="44">
        <v>1180388.9</v>
      </c>
      <c r="L1332" s="44">
        <v>222670.62</v>
      </c>
      <c r="M1332" s="43">
        <f t="shared" si="97"/>
        <v>0.1783877703456571</v>
      </c>
    </row>
    <row r="1333" spans="1:13" s="16" customFormat="1" ht="21" hidden="1">
      <c r="A1333" s="39" t="s">
        <v>2034</v>
      </c>
      <c r="B1333" s="41" t="s">
        <v>1189</v>
      </c>
      <c r="C1333" s="42">
        <f t="shared" si="95"/>
        <v>12074763.51</v>
      </c>
      <c r="D1333" s="42">
        <v>1338133.37</v>
      </c>
      <c r="E1333" s="42">
        <v>3973600</v>
      </c>
      <c r="F1333" s="42">
        <v>4195643.14</v>
      </c>
      <c r="G1333" s="42">
        <v>2567387</v>
      </c>
      <c r="H1333" s="42">
        <f t="shared" si="96"/>
        <v>2153990.14</v>
      </c>
      <c r="I1333" s="44">
        <v>147833.66</v>
      </c>
      <c r="J1333" s="44">
        <v>603096.96</v>
      </c>
      <c r="K1333" s="44">
        <v>1180388.9</v>
      </c>
      <c r="L1333" s="44">
        <v>222670.62</v>
      </c>
      <c r="M1333" s="43">
        <f t="shared" si="97"/>
        <v>0.1783877703456571</v>
      </c>
    </row>
    <row r="1334" spans="1:13" s="16" customFormat="1" ht="21" hidden="1">
      <c r="A1334" s="39" t="s">
        <v>35</v>
      </c>
      <c r="B1334" s="41" t="s">
        <v>1190</v>
      </c>
      <c r="C1334" s="42">
        <f t="shared" si="95"/>
        <v>106700</v>
      </c>
      <c r="D1334" s="42">
        <v>82600</v>
      </c>
      <c r="E1334" s="42">
        <v>24100</v>
      </c>
      <c r="F1334" s="42">
        <v>0</v>
      </c>
      <c r="G1334" s="42">
        <v>0</v>
      </c>
      <c r="H1334" s="42">
        <f t="shared" si="96"/>
        <v>54064.53</v>
      </c>
      <c r="I1334" s="44">
        <v>29964.53</v>
      </c>
      <c r="J1334" s="44">
        <v>24100</v>
      </c>
      <c r="K1334" s="44">
        <v>0</v>
      </c>
      <c r="L1334" s="44">
        <v>0</v>
      </c>
      <c r="M1334" s="43">
        <f t="shared" si="97"/>
        <v>0.5066966260543581</v>
      </c>
    </row>
    <row r="1335" spans="1:13" s="16" customFormat="1" ht="21" hidden="1">
      <c r="A1335" s="39" t="s">
        <v>946</v>
      </c>
      <c r="B1335" s="41" t="s">
        <v>1191</v>
      </c>
      <c r="C1335" s="42">
        <f t="shared" si="95"/>
        <v>0</v>
      </c>
      <c r="D1335" s="42">
        <v>0</v>
      </c>
      <c r="E1335" s="42">
        <v>0</v>
      </c>
      <c r="F1335" s="42">
        <v>0</v>
      </c>
      <c r="G1335" s="42">
        <v>0</v>
      </c>
      <c r="H1335" s="42">
        <f t="shared" si="96"/>
        <v>0</v>
      </c>
      <c r="I1335" s="44">
        <v>0</v>
      </c>
      <c r="J1335" s="44">
        <v>0</v>
      </c>
      <c r="K1335" s="44">
        <v>0</v>
      </c>
      <c r="L1335" s="44">
        <v>0</v>
      </c>
      <c r="M1335" s="43" t="e">
        <f t="shared" si="97"/>
        <v>#DIV/0!</v>
      </c>
    </row>
    <row r="1336" spans="1:13" s="16" customFormat="1" ht="21" hidden="1">
      <c r="A1336" s="39" t="s">
        <v>1748</v>
      </c>
      <c r="B1336" s="41" t="s">
        <v>1192</v>
      </c>
      <c r="C1336" s="42">
        <f t="shared" si="95"/>
        <v>11968063.51</v>
      </c>
      <c r="D1336" s="42">
        <v>1255533.37</v>
      </c>
      <c r="E1336" s="42">
        <v>3949500</v>
      </c>
      <c r="F1336" s="42">
        <v>4195643.14</v>
      </c>
      <c r="G1336" s="42">
        <v>2567387</v>
      </c>
      <c r="H1336" s="42">
        <f t="shared" si="96"/>
        <v>2099925.61</v>
      </c>
      <c r="I1336" s="44">
        <v>117869.13</v>
      </c>
      <c r="J1336" s="44">
        <v>578996.96</v>
      </c>
      <c r="K1336" s="44">
        <v>1180388.9</v>
      </c>
      <c r="L1336" s="44">
        <v>222670.62</v>
      </c>
      <c r="M1336" s="43">
        <f t="shared" si="97"/>
        <v>0.17546076758745408</v>
      </c>
    </row>
    <row r="1337" spans="1:13" s="16" customFormat="1" ht="13.5" hidden="1">
      <c r="A1337" s="39" t="s">
        <v>1908</v>
      </c>
      <c r="B1337" s="41" t="s">
        <v>1193</v>
      </c>
      <c r="C1337" s="42">
        <f aca="true" t="shared" si="98" ref="C1337:C1351">SUM(D1337:G1337)</f>
        <v>150000</v>
      </c>
      <c r="D1337" s="42">
        <v>0</v>
      </c>
      <c r="E1337" s="42">
        <v>150000</v>
      </c>
      <c r="F1337" s="42">
        <v>0</v>
      </c>
      <c r="G1337" s="42">
        <v>0</v>
      </c>
      <c r="H1337" s="42">
        <f aca="true" t="shared" si="99" ref="H1337:H1351">SUM(I1337:L1337)</f>
        <v>0</v>
      </c>
      <c r="I1337" s="44">
        <v>0</v>
      </c>
      <c r="J1337" s="44">
        <v>0</v>
      </c>
      <c r="K1337" s="44">
        <v>0</v>
      </c>
      <c r="L1337" s="44">
        <v>0</v>
      </c>
      <c r="M1337" s="43">
        <f aca="true" t="shared" si="100" ref="M1337:M1351">H1337/C1337</f>
        <v>0</v>
      </c>
    </row>
    <row r="1338" spans="1:13" s="16" customFormat="1" ht="13.5" hidden="1">
      <c r="A1338" s="39" t="s">
        <v>1654</v>
      </c>
      <c r="B1338" s="41" t="s">
        <v>1194</v>
      </c>
      <c r="C1338" s="42">
        <f t="shared" si="98"/>
        <v>150000</v>
      </c>
      <c r="D1338" s="42">
        <v>0</v>
      </c>
      <c r="E1338" s="42">
        <v>150000</v>
      </c>
      <c r="F1338" s="42">
        <v>0</v>
      </c>
      <c r="G1338" s="42">
        <v>0</v>
      </c>
      <c r="H1338" s="42">
        <f t="shared" si="99"/>
        <v>0</v>
      </c>
      <c r="I1338" s="44">
        <v>0</v>
      </c>
      <c r="J1338" s="44">
        <v>0</v>
      </c>
      <c r="K1338" s="44">
        <v>0</v>
      </c>
      <c r="L1338" s="44">
        <v>0</v>
      </c>
      <c r="M1338" s="43">
        <f t="shared" si="100"/>
        <v>0</v>
      </c>
    </row>
    <row r="1339" spans="1:13" s="16" customFormat="1" ht="21" hidden="1">
      <c r="A1339" s="39" t="s">
        <v>1602</v>
      </c>
      <c r="B1339" s="41" t="s">
        <v>1195</v>
      </c>
      <c r="C1339" s="42">
        <f t="shared" si="98"/>
        <v>303600</v>
      </c>
      <c r="D1339" s="42">
        <v>0</v>
      </c>
      <c r="E1339" s="42">
        <v>0</v>
      </c>
      <c r="F1339" s="42">
        <v>303600</v>
      </c>
      <c r="G1339" s="42">
        <v>0</v>
      </c>
      <c r="H1339" s="42">
        <f t="shared" si="99"/>
        <v>0</v>
      </c>
      <c r="I1339" s="44">
        <v>0</v>
      </c>
      <c r="J1339" s="44">
        <v>0</v>
      </c>
      <c r="K1339" s="44">
        <v>0</v>
      </c>
      <c r="L1339" s="44">
        <v>0</v>
      </c>
      <c r="M1339" s="43">
        <f t="shared" si="100"/>
        <v>0</v>
      </c>
    </row>
    <row r="1340" spans="1:13" s="16" customFormat="1" ht="13.5" hidden="1">
      <c r="A1340" s="39" t="s">
        <v>1729</v>
      </c>
      <c r="B1340" s="41" t="s">
        <v>1196</v>
      </c>
      <c r="C1340" s="42">
        <f t="shared" si="98"/>
        <v>303600</v>
      </c>
      <c r="D1340" s="42">
        <v>0</v>
      </c>
      <c r="E1340" s="42">
        <v>0</v>
      </c>
      <c r="F1340" s="42">
        <v>303600</v>
      </c>
      <c r="G1340" s="42">
        <v>0</v>
      </c>
      <c r="H1340" s="42">
        <f t="shared" si="99"/>
        <v>0</v>
      </c>
      <c r="I1340" s="44">
        <v>0</v>
      </c>
      <c r="J1340" s="44">
        <v>0</v>
      </c>
      <c r="K1340" s="44">
        <v>0</v>
      </c>
      <c r="L1340" s="44">
        <v>0</v>
      </c>
      <c r="M1340" s="43">
        <f t="shared" si="100"/>
        <v>0</v>
      </c>
    </row>
    <row r="1341" spans="1:13" s="16" customFormat="1" ht="21" hidden="1">
      <c r="A1341" s="39" t="s">
        <v>250</v>
      </c>
      <c r="B1341" s="41" t="s">
        <v>1197</v>
      </c>
      <c r="C1341" s="42">
        <f t="shared" si="98"/>
        <v>303600</v>
      </c>
      <c r="D1341" s="42">
        <v>0</v>
      </c>
      <c r="E1341" s="42">
        <v>0</v>
      </c>
      <c r="F1341" s="42">
        <v>303600</v>
      </c>
      <c r="G1341" s="42">
        <v>0</v>
      </c>
      <c r="H1341" s="42">
        <f t="shared" si="99"/>
        <v>0</v>
      </c>
      <c r="I1341" s="44">
        <v>0</v>
      </c>
      <c r="J1341" s="44">
        <v>0</v>
      </c>
      <c r="K1341" s="44">
        <v>0</v>
      </c>
      <c r="L1341" s="44">
        <v>0</v>
      </c>
      <c r="M1341" s="43">
        <f t="shared" si="100"/>
        <v>0</v>
      </c>
    </row>
    <row r="1342" spans="1:13" s="16" customFormat="1" ht="21" hidden="1">
      <c r="A1342" s="39" t="s">
        <v>1715</v>
      </c>
      <c r="B1342" s="41" t="s">
        <v>1198</v>
      </c>
      <c r="C1342" s="42">
        <f t="shared" si="98"/>
        <v>6146383.279999999</v>
      </c>
      <c r="D1342" s="42">
        <v>3883300</v>
      </c>
      <c r="E1342" s="42">
        <v>32600</v>
      </c>
      <c r="F1342" s="42">
        <v>2230483.28</v>
      </c>
      <c r="G1342" s="42">
        <v>0</v>
      </c>
      <c r="H1342" s="42">
        <f t="shared" si="99"/>
        <v>862000.11</v>
      </c>
      <c r="I1342" s="44">
        <v>556100.11</v>
      </c>
      <c r="J1342" s="44">
        <v>21200</v>
      </c>
      <c r="K1342" s="44">
        <v>284700</v>
      </c>
      <c r="L1342" s="44">
        <v>0</v>
      </c>
      <c r="M1342" s="43">
        <f t="shared" si="100"/>
        <v>0.14024509548646308</v>
      </c>
    </row>
    <row r="1343" spans="1:13" s="16" customFormat="1" ht="13.5" hidden="1">
      <c r="A1343" s="39" t="s">
        <v>1821</v>
      </c>
      <c r="B1343" s="41" t="s">
        <v>1199</v>
      </c>
      <c r="C1343" s="42">
        <f t="shared" si="98"/>
        <v>6146383.279999999</v>
      </c>
      <c r="D1343" s="42">
        <v>3883300</v>
      </c>
      <c r="E1343" s="42">
        <v>32600</v>
      </c>
      <c r="F1343" s="42">
        <v>2230483.28</v>
      </c>
      <c r="G1343" s="42">
        <v>0</v>
      </c>
      <c r="H1343" s="42">
        <f t="shared" si="99"/>
        <v>862000.11</v>
      </c>
      <c r="I1343" s="44">
        <v>556100.11</v>
      </c>
      <c r="J1343" s="44">
        <v>21200</v>
      </c>
      <c r="K1343" s="44">
        <v>284700</v>
      </c>
      <c r="L1343" s="44">
        <v>0</v>
      </c>
      <c r="M1343" s="43">
        <f t="shared" si="100"/>
        <v>0.14024509548646308</v>
      </c>
    </row>
    <row r="1344" spans="1:13" s="16" customFormat="1" ht="30.75" hidden="1">
      <c r="A1344" s="39" t="s">
        <v>1412</v>
      </c>
      <c r="B1344" s="41" t="s">
        <v>1200</v>
      </c>
      <c r="C1344" s="42">
        <f t="shared" si="98"/>
        <v>6146383.279999999</v>
      </c>
      <c r="D1344" s="42">
        <v>3883300</v>
      </c>
      <c r="E1344" s="42">
        <v>32600</v>
      </c>
      <c r="F1344" s="42">
        <v>2230483.28</v>
      </c>
      <c r="G1344" s="42">
        <v>0</v>
      </c>
      <c r="H1344" s="42">
        <f t="shared" si="99"/>
        <v>862000.11</v>
      </c>
      <c r="I1344" s="44">
        <v>556100.11</v>
      </c>
      <c r="J1344" s="44">
        <v>21200</v>
      </c>
      <c r="K1344" s="44">
        <v>284700</v>
      </c>
      <c r="L1344" s="44">
        <v>0</v>
      </c>
      <c r="M1344" s="43">
        <f t="shared" si="100"/>
        <v>0.14024509548646308</v>
      </c>
    </row>
    <row r="1345" spans="1:13" s="16" customFormat="1" ht="13.5" hidden="1">
      <c r="A1345" s="39" t="s">
        <v>1853</v>
      </c>
      <c r="B1345" s="41" t="s">
        <v>1201</v>
      </c>
      <c r="C1345" s="42">
        <f t="shared" si="98"/>
        <v>4000</v>
      </c>
      <c r="D1345" s="42">
        <v>4000</v>
      </c>
      <c r="E1345" s="42">
        <v>0</v>
      </c>
      <c r="F1345" s="42">
        <v>0</v>
      </c>
      <c r="G1345" s="42">
        <v>0</v>
      </c>
      <c r="H1345" s="42">
        <f t="shared" si="99"/>
        <v>1000</v>
      </c>
      <c r="I1345" s="44">
        <v>1000</v>
      </c>
      <c r="J1345" s="44">
        <v>0</v>
      </c>
      <c r="K1345" s="44">
        <v>0</v>
      </c>
      <c r="L1345" s="44">
        <v>0</v>
      </c>
      <c r="M1345" s="43">
        <f t="shared" si="100"/>
        <v>0.25</v>
      </c>
    </row>
    <row r="1346" spans="1:13" s="16" customFormat="1" ht="13.5" hidden="1">
      <c r="A1346" s="39" t="s">
        <v>165</v>
      </c>
      <c r="B1346" s="41" t="s">
        <v>1202</v>
      </c>
      <c r="C1346" s="42">
        <f t="shared" si="98"/>
        <v>1000</v>
      </c>
      <c r="D1346" s="42">
        <v>1000</v>
      </c>
      <c r="E1346" s="42">
        <v>0</v>
      </c>
      <c r="F1346" s="42">
        <v>0</v>
      </c>
      <c r="G1346" s="42">
        <v>0</v>
      </c>
      <c r="H1346" s="42">
        <f t="shared" si="99"/>
        <v>1000</v>
      </c>
      <c r="I1346" s="44">
        <v>1000</v>
      </c>
      <c r="J1346" s="44">
        <v>0</v>
      </c>
      <c r="K1346" s="44">
        <v>0</v>
      </c>
      <c r="L1346" s="44">
        <v>0</v>
      </c>
      <c r="M1346" s="43">
        <f t="shared" si="100"/>
        <v>1</v>
      </c>
    </row>
    <row r="1347" spans="1:13" s="16" customFormat="1" ht="21" hidden="1">
      <c r="A1347" s="39" t="s">
        <v>2010</v>
      </c>
      <c r="B1347" s="41" t="s">
        <v>1203</v>
      </c>
      <c r="C1347" s="42">
        <f t="shared" si="98"/>
        <v>1000</v>
      </c>
      <c r="D1347" s="42">
        <v>1000</v>
      </c>
      <c r="E1347" s="42">
        <v>0</v>
      </c>
      <c r="F1347" s="42">
        <v>0</v>
      </c>
      <c r="G1347" s="42">
        <v>0</v>
      </c>
      <c r="H1347" s="42">
        <f t="shared" si="99"/>
        <v>1000</v>
      </c>
      <c r="I1347" s="44">
        <v>1000</v>
      </c>
      <c r="J1347" s="44">
        <v>0</v>
      </c>
      <c r="K1347" s="44">
        <v>0</v>
      </c>
      <c r="L1347" s="44">
        <v>0</v>
      </c>
      <c r="M1347" s="43">
        <f t="shared" si="100"/>
        <v>1</v>
      </c>
    </row>
    <row r="1348" spans="1:13" s="16" customFormat="1" ht="13.5" hidden="1">
      <c r="A1348" s="39" t="s">
        <v>1734</v>
      </c>
      <c r="B1348" s="41" t="s">
        <v>1204</v>
      </c>
      <c r="C1348" s="42">
        <f t="shared" si="98"/>
        <v>3000</v>
      </c>
      <c r="D1348" s="42">
        <v>3000</v>
      </c>
      <c r="E1348" s="42">
        <v>0</v>
      </c>
      <c r="F1348" s="42">
        <v>0</v>
      </c>
      <c r="G1348" s="42">
        <v>0</v>
      </c>
      <c r="H1348" s="42">
        <f t="shared" si="99"/>
        <v>0</v>
      </c>
      <c r="I1348" s="44">
        <v>0</v>
      </c>
      <c r="J1348" s="44">
        <v>0</v>
      </c>
      <c r="K1348" s="44">
        <v>0</v>
      </c>
      <c r="L1348" s="44">
        <v>0</v>
      </c>
      <c r="M1348" s="43">
        <f t="shared" si="100"/>
        <v>0</v>
      </c>
    </row>
    <row r="1349" spans="1:13" s="16" customFormat="1" ht="13.5" hidden="1">
      <c r="A1349" s="39" t="s">
        <v>1436</v>
      </c>
      <c r="B1349" s="41" t="s">
        <v>1205</v>
      </c>
      <c r="C1349" s="42">
        <f t="shared" si="98"/>
        <v>0</v>
      </c>
      <c r="D1349" s="42">
        <v>0</v>
      </c>
      <c r="E1349" s="42">
        <v>0</v>
      </c>
      <c r="F1349" s="42">
        <v>0</v>
      </c>
      <c r="G1349" s="42">
        <v>0</v>
      </c>
      <c r="H1349" s="42">
        <f t="shared" si="99"/>
        <v>0</v>
      </c>
      <c r="I1349" s="44">
        <v>0</v>
      </c>
      <c r="J1349" s="44">
        <v>0</v>
      </c>
      <c r="K1349" s="44">
        <v>0</v>
      </c>
      <c r="L1349" s="44">
        <v>0</v>
      </c>
      <c r="M1349" s="43" t="e">
        <f t="shared" si="100"/>
        <v>#DIV/0!</v>
      </c>
    </row>
    <row r="1350" spans="1:13" s="16" customFormat="1" ht="13.5" hidden="1">
      <c r="A1350" s="39" t="s">
        <v>1472</v>
      </c>
      <c r="B1350" s="41" t="s">
        <v>1206</v>
      </c>
      <c r="C1350" s="42">
        <f t="shared" si="98"/>
        <v>2000</v>
      </c>
      <c r="D1350" s="42">
        <v>2000</v>
      </c>
      <c r="E1350" s="42">
        <v>0</v>
      </c>
      <c r="F1350" s="42">
        <v>0</v>
      </c>
      <c r="G1350" s="42">
        <v>0</v>
      </c>
      <c r="H1350" s="42">
        <f t="shared" si="99"/>
        <v>0</v>
      </c>
      <c r="I1350" s="44">
        <v>0</v>
      </c>
      <c r="J1350" s="44">
        <v>0</v>
      </c>
      <c r="K1350" s="44">
        <v>0</v>
      </c>
      <c r="L1350" s="44">
        <v>0</v>
      </c>
      <c r="M1350" s="43">
        <f t="shared" si="100"/>
        <v>0</v>
      </c>
    </row>
    <row r="1351" spans="1:13" s="16" customFormat="1" ht="13.5" hidden="1">
      <c r="A1351" s="39" t="s">
        <v>1989</v>
      </c>
      <c r="B1351" s="41" t="s">
        <v>1207</v>
      </c>
      <c r="C1351" s="42">
        <f t="shared" si="98"/>
        <v>1000</v>
      </c>
      <c r="D1351" s="42">
        <v>1000</v>
      </c>
      <c r="E1351" s="42">
        <v>0</v>
      </c>
      <c r="F1351" s="42">
        <v>0</v>
      </c>
      <c r="G1351" s="42">
        <v>0</v>
      </c>
      <c r="H1351" s="42">
        <f t="shared" si="99"/>
        <v>0</v>
      </c>
      <c r="I1351" s="44">
        <v>0</v>
      </c>
      <c r="J1351" s="44">
        <v>0</v>
      </c>
      <c r="K1351" s="44">
        <v>0</v>
      </c>
      <c r="L1351" s="44">
        <v>0</v>
      </c>
      <c r="M1351" s="43">
        <f t="shared" si="100"/>
        <v>0</v>
      </c>
    </row>
    <row r="1352" spans="1:13" s="16" customFormat="1" ht="13.5" hidden="1">
      <c r="A1352" s="39" t="s">
        <v>1665</v>
      </c>
      <c r="B1352" s="41" t="s">
        <v>1208</v>
      </c>
      <c r="C1352" s="42">
        <f aca="true" t="shared" si="101" ref="C1352:C1366">SUM(D1352:G1352)</f>
        <v>461682448.18</v>
      </c>
      <c r="D1352" s="42">
        <v>421108483.08</v>
      </c>
      <c r="E1352" s="42">
        <v>36470799.52</v>
      </c>
      <c r="F1352" s="42">
        <v>3018410.35</v>
      </c>
      <c r="G1352" s="42">
        <v>1084755.23</v>
      </c>
      <c r="H1352" s="42">
        <f aca="true" t="shared" si="102" ref="H1352:H1366">SUM(I1352:L1352)</f>
        <v>50678305.199999996</v>
      </c>
      <c r="I1352" s="44">
        <v>46769518.17</v>
      </c>
      <c r="J1352" s="44">
        <v>3608289.58</v>
      </c>
      <c r="K1352" s="44">
        <v>296330.15</v>
      </c>
      <c r="L1352" s="44">
        <v>4167.3</v>
      </c>
      <c r="M1352" s="43">
        <f aca="true" t="shared" si="103" ref="M1352:M1367">H1352/C1352</f>
        <v>0.10976874992709626</v>
      </c>
    </row>
    <row r="1353" spans="1:13" s="16" customFormat="1" ht="13.5" hidden="1">
      <c r="A1353" s="39" t="s">
        <v>1739</v>
      </c>
      <c r="B1353" s="41" t="s">
        <v>1209</v>
      </c>
      <c r="C1353" s="42">
        <f t="shared" si="101"/>
        <v>0</v>
      </c>
      <c r="D1353" s="42">
        <v>0</v>
      </c>
      <c r="E1353" s="42">
        <v>0</v>
      </c>
      <c r="F1353" s="42">
        <v>0</v>
      </c>
      <c r="G1353" s="42">
        <v>0</v>
      </c>
      <c r="H1353" s="42">
        <f t="shared" si="102"/>
        <v>0</v>
      </c>
      <c r="I1353" s="44">
        <v>0</v>
      </c>
      <c r="J1353" s="44">
        <v>0</v>
      </c>
      <c r="K1353" s="44">
        <v>0</v>
      </c>
      <c r="L1353" s="44">
        <v>0</v>
      </c>
      <c r="M1353" s="43" t="e">
        <f t="shared" si="103"/>
        <v>#DIV/0!</v>
      </c>
    </row>
    <row r="1354" spans="1:13" s="16" customFormat="1" ht="13.5" hidden="1">
      <c r="A1354" s="39" t="s">
        <v>1866</v>
      </c>
      <c r="B1354" s="41" t="s">
        <v>1210</v>
      </c>
      <c r="C1354" s="42">
        <f t="shared" si="101"/>
        <v>461682448.18</v>
      </c>
      <c r="D1354" s="42">
        <v>421108483.08</v>
      </c>
      <c r="E1354" s="42">
        <v>36470799.52</v>
      </c>
      <c r="F1354" s="42">
        <v>3018410.35</v>
      </c>
      <c r="G1354" s="42">
        <v>1084755.23</v>
      </c>
      <c r="H1354" s="42">
        <f t="shared" si="102"/>
        <v>50678305.199999996</v>
      </c>
      <c r="I1354" s="44">
        <v>46769518.17</v>
      </c>
      <c r="J1354" s="44">
        <v>3608289.58</v>
      </c>
      <c r="K1354" s="44">
        <v>296330.15</v>
      </c>
      <c r="L1354" s="44">
        <v>4167.3</v>
      </c>
      <c r="M1354" s="43">
        <f t="shared" si="103"/>
        <v>0.10976874992709626</v>
      </c>
    </row>
    <row r="1355" spans="1:13" s="16" customFormat="1" ht="13.5" hidden="1">
      <c r="A1355" s="39" t="s">
        <v>1853</v>
      </c>
      <c r="B1355" s="41" t="s">
        <v>1211</v>
      </c>
      <c r="C1355" s="42">
        <f t="shared" si="101"/>
        <v>34435.5</v>
      </c>
      <c r="D1355" s="42">
        <v>0</v>
      </c>
      <c r="E1355" s="42">
        <v>34435.5</v>
      </c>
      <c r="F1355" s="42">
        <v>0</v>
      </c>
      <c r="G1355" s="42">
        <v>0</v>
      </c>
      <c r="H1355" s="42">
        <f t="shared" si="102"/>
        <v>34435.5</v>
      </c>
      <c r="I1355" s="44">
        <v>0</v>
      </c>
      <c r="J1355" s="44">
        <v>34435.5</v>
      </c>
      <c r="K1355" s="44">
        <v>0</v>
      </c>
      <c r="L1355" s="44">
        <v>0</v>
      </c>
      <c r="M1355" s="43">
        <f t="shared" si="103"/>
        <v>1</v>
      </c>
    </row>
    <row r="1356" spans="1:13" s="16" customFormat="1" ht="13.5" hidden="1">
      <c r="A1356" s="39" t="s">
        <v>1734</v>
      </c>
      <c r="B1356" s="41" t="s">
        <v>1212</v>
      </c>
      <c r="C1356" s="42">
        <f t="shared" si="101"/>
        <v>34435.5</v>
      </c>
      <c r="D1356" s="42">
        <v>0</v>
      </c>
      <c r="E1356" s="42">
        <v>34435.5</v>
      </c>
      <c r="F1356" s="42">
        <v>0</v>
      </c>
      <c r="G1356" s="42">
        <v>0</v>
      </c>
      <c r="H1356" s="42">
        <f t="shared" si="102"/>
        <v>34435.5</v>
      </c>
      <c r="I1356" s="44">
        <v>0</v>
      </c>
      <c r="J1356" s="44">
        <v>34435.5</v>
      </c>
      <c r="K1356" s="44">
        <v>0</v>
      </c>
      <c r="L1356" s="44">
        <v>0</v>
      </c>
      <c r="M1356" s="43">
        <f t="shared" si="103"/>
        <v>1</v>
      </c>
    </row>
    <row r="1357" spans="1:13" s="16" customFormat="1" ht="13.5" hidden="1">
      <c r="A1357" s="39" t="s">
        <v>1989</v>
      </c>
      <c r="B1357" s="41" t="s">
        <v>1213</v>
      </c>
      <c r="C1357" s="42">
        <f t="shared" si="101"/>
        <v>34435.5</v>
      </c>
      <c r="D1357" s="42">
        <v>0</v>
      </c>
      <c r="E1357" s="42">
        <v>34435.5</v>
      </c>
      <c r="F1357" s="42">
        <v>0</v>
      </c>
      <c r="G1357" s="42">
        <v>0</v>
      </c>
      <c r="H1357" s="42">
        <f t="shared" si="102"/>
        <v>34435.5</v>
      </c>
      <c r="I1357" s="44">
        <v>0</v>
      </c>
      <c r="J1357" s="44">
        <v>34435.5</v>
      </c>
      <c r="K1357" s="44">
        <v>0</v>
      </c>
      <c r="L1357" s="44">
        <v>0</v>
      </c>
      <c r="M1357" s="43">
        <f t="shared" si="103"/>
        <v>1</v>
      </c>
    </row>
    <row r="1358" spans="1:13" s="38" customFormat="1" ht="21">
      <c r="A1358" s="40" t="s">
        <v>1246</v>
      </c>
      <c r="B1358" s="34" t="s">
        <v>1214</v>
      </c>
      <c r="C1358" s="35">
        <f aca="true" t="shared" si="104" ref="C1358:H1358">C1362</f>
        <v>143400</v>
      </c>
      <c r="D1358" s="35">
        <f t="shared" si="104"/>
        <v>0</v>
      </c>
      <c r="E1358" s="35">
        <f t="shared" si="104"/>
        <v>81714719.84</v>
      </c>
      <c r="F1358" s="35">
        <f t="shared" si="104"/>
        <v>18067329.56</v>
      </c>
      <c r="G1358" s="35">
        <f t="shared" si="104"/>
        <v>79406615.76</v>
      </c>
      <c r="H1358" s="35">
        <f t="shared" si="104"/>
        <v>70108.42</v>
      </c>
      <c r="I1358" s="37">
        <v>0</v>
      </c>
      <c r="J1358" s="37">
        <v>259958545.22</v>
      </c>
      <c r="K1358" s="37">
        <v>1697149.7</v>
      </c>
      <c r="L1358" s="37">
        <v>9562258.04</v>
      </c>
      <c r="M1358" s="36">
        <f t="shared" si="103"/>
        <v>0.4889011157601116</v>
      </c>
    </row>
    <row r="1359" spans="1:13" s="16" customFormat="1" ht="13.5" hidden="1">
      <c r="A1359" s="39" t="s">
        <v>1474</v>
      </c>
      <c r="B1359" s="41" t="s">
        <v>1215</v>
      </c>
      <c r="C1359" s="42">
        <f t="shared" si="101"/>
        <v>68680300</v>
      </c>
      <c r="D1359" s="42">
        <v>0</v>
      </c>
      <c r="E1359" s="42">
        <v>68680300</v>
      </c>
      <c r="F1359" s="42">
        <v>0</v>
      </c>
      <c r="G1359" s="42">
        <v>0</v>
      </c>
      <c r="H1359" s="42">
        <f t="shared" si="102"/>
        <v>14514703.22</v>
      </c>
      <c r="I1359" s="44">
        <v>0</v>
      </c>
      <c r="J1359" s="44">
        <v>14514703.22</v>
      </c>
      <c r="K1359" s="44">
        <v>0</v>
      </c>
      <c r="L1359" s="44">
        <v>0</v>
      </c>
      <c r="M1359" s="43">
        <f t="shared" si="103"/>
        <v>0.21133721343674972</v>
      </c>
    </row>
    <row r="1360" spans="1:13" s="16" customFormat="1" ht="13.5" hidden="1">
      <c r="A1360" s="39" t="s">
        <v>895</v>
      </c>
      <c r="B1360" s="41" t="s">
        <v>1216</v>
      </c>
      <c r="C1360" s="42">
        <f t="shared" si="101"/>
        <v>68680300</v>
      </c>
      <c r="D1360" s="42">
        <v>0</v>
      </c>
      <c r="E1360" s="42">
        <v>68680300</v>
      </c>
      <c r="F1360" s="42">
        <v>0</v>
      </c>
      <c r="G1360" s="42">
        <v>0</v>
      </c>
      <c r="H1360" s="42">
        <f t="shared" si="102"/>
        <v>14514703.22</v>
      </c>
      <c r="I1360" s="44">
        <v>0</v>
      </c>
      <c r="J1360" s="44">
        <v>14514703.22</v>
      </c>
      <c r="K1360" s="44">
        <v>0</v>
      </c>
      <c r="L1360" s="44">
        <v>0</v>
      </c>
      <c r="M1360" s="43">
        <f t="shared" si="103"/>
        <v>0.21133721343674972</v>
      </c>
    </row>
    <row r="1361" spans="1:13" s="16" customFormat="1" ht="13.5" hidden="1">
      <c r="A1361" s="39" t="s">
        <v>141</v>
      </c>
      <c r="B1361" s="41" t="s">
        <v>1217</v>
      </c>
      <c r="C1361" s="42">
        <f t="shared" si="101"/>
        <v>68680300</v>
      </c>
      <c r="D1361" s="42">
        <v>0</v>
      </c>
      <c r="E1361" s="42">
        <v>68680300</v>
      </c>
      <c r="F1361" s="42">
        <v>0</v>
      </c>
      <c r="G1361" s="42">
        <v>0</v>
      </c>
      <c r="H1361" s="42">
        <f t="shared" si="102"/>
        <v>14514703.22</v>
      </c>
      <c r="I1361" s="44">
        <v>0</v>
      </c>
      <c r="J1361" s="44">
        <v>14514703.22</v>
      </c>
      <c r="K1361" s="44">
        <v>0</v>
      </c>
      <c r="L1361" s="44">
        <v>0</v>
      </c>
      <c r="M1361" s="43">
        <f t="shared" si="103"/>
        <v>0.21133721343674972</v>
      </c>
    </row>
    <row r="1362" spans="1:13" s="16" customFormat="1" ht="13.5">
      <c r="A1362" s="39" t="s">
        <v>1691</v>
      </c>
      <c r="B1362" s="41" t="s">
        <v>1218</v>
      </c>
      <c r="C1362" s="42">
        <v>143400</v>
      </c>
      <c r="D1362" s="42">
        <v>0</v>
      </c>
      <c r="E1362" s="42">
        <v>81714719.84</v>
      </c>
      <c r="F1362" s="42">
        <v>18067329.56</v>
      </c>
      <c r="G1362" s="42">
        <v>79406615.76</v>
      </c>
      <c r="H1362" s="42">
        <v>70108.42</v>
      </c>
      <c r="I1362" s="44">
        <v>0</v>
      </c>
      <c r="J1362" s="44">
        <v>3503582</v>
      </c>
      <c r="K1362" s="44">
        <v>1697149.7</v>
      </c>
      <c r="L1362" s="44">
        <v>9562258.04</v>
      </c>
      <c r="M1362" s="43">
        <f t="shared" si="103"/>
        <v>0.4889011157601116</v>
      </c>
    </row>
    <row r="1363" spans="1:13" s="16" customFormat="1" ht="13.5" hidden="1">
      <c r="A1363" s="39" t="s">
        <v>1474</v>
      </c>
      <c r="B1363" s="41" t="s">
        <v>1219</v>
      </c>
      <c r="C1363" s="42">
        <f t="shared" si="101"/>
        <v>179188665.16000003</v>
      </c>
      <c r="D1363" s="42">
        <v>0</v>
      </c>
      <c r="E1363" s="42">
        <v>81714719.84</v>
      </c>
      <c r="F1363" s="42">
        <v>18067329.56</v>
      </c>
      <c r="G1363" s="42">
        <v>79406615.76</v>
      </c>
      <c r="H1363" s="42">
        <f t="shared" si="102"/>
        <v>14762989.739999998</v>
      </c>
      <c r="I1363" s="44">
        <v>0</v>
      </c>
      <c r="J1363" s="44">
        <v>3503582</v>
      </c>
      <c r="K1363" s="44">
        <v>1697149.7</v>
      </c>
      <c r="L1363" s="44">
        <v>9562258.04</v>
      </c>
      <c r="M1363" s="43">
        <f t="shared" si="103"/>
        <v>0.08238796648670786</v>
      </c>
    </row>
    <row r="1364" spans="1:13" s="16" customFormat="1" ht="13.5" hidden="1">
      <c r="A1364" s="39" t="s">
        <v>258</v>
      </c>
      <c r="B1364" s="41" t="s">
        <v>1220</v>
      </c>
      <c r="C1364" s="42">
        <f t="shared" si="101"/>
        <v>0</v>
      </c>
      <c r="D1364" s="42">
        <v>0</v>
      </c>
      <c r="E1364" s="42">
        <v>0</v>
      </c>
      <c r="F1364" s="42">
        <v>0</v>
      </c>
      <c r="G1364" s="42">
        <v>0</v>
      </c>
      <c r="H1364" s="42">
        <f t="shared" si="102"/>
        <v>0</v>
      </c>
      <c r="I1364" s="44">
        <v>0</v>
      </c>
      <c r="J1364" s="44">
        <v>0</v>
      </c>
      <c r="K1364" s="44">
        <v>0</v>
      </c>
      <c r="L1364" s="44">
        <v>0</v>
      </c>
      <c r="M1364" s="43" t="e">
        <f t="shared" si="103"/>
        <v>#DIV/0!</v>
      </c>
    </row>
    <row r="1365" spans="1:13" s="16" customFormat="1" ht="21" hidden="1">
      <c r="A1365" s="39" t="s">
        <v>1629</v>
      </c>
      <c r="B1365" s="41" t="s">
        <v>1221</v>
      </c>
      <c r="C1365" s="42">
        <f t="shared" si="101"/>
        <v>0</v>
      </c>
      <c r="D1365" s="42">
        <v>0</v>
      </c>
      <c r="E1365" s="42">
        <v>0</v>
      </c>
      <c r="F1365" s="42">
        <v>0</v>
      </c>
      <c r="G1365" s="42">
        <v>0</v>
      </c>
      <c r="H1365" s="42">
        <f t="shared" si="102"/>
        <v>0</v>
      </c>
      <c r="I1365" s="44">
        <v>0</v>
      </c>
      <c r="J1365" s="44">
        <v>0</v>
      </c>
      <c r="K1365" s="44">
        <v>0</v>
      </c>
      <c r="L1365" s="44">
        <v>0</v>
      </c>
      <c r="M1365" s="43" t="e">
        <f t="shared" si="103"/>
        <v>#DIV/0!</v>
      </c>
    </row>
    <row r="1366" spans="1:13" s="16" customFormat="1" ht="13.5" hidden="1">
      <c r="A1366" s="39" t="s">
        <v>1</v>
      </c>
      <c r="B1366" s="41" t="s">
        <v>1222</v>
      </c>
      <c r="C1366" s="42">
        <f t="shared" si="101"/>
        <v>179188665.16000003</v>
      </c>
      <c r="D1366" s="42">
        <v>0</v>
      </c>
      <c r="E1366" s="42">
        <v>81714719.84</v>
      </c>
      <c r="F1366" s="42">
        <v>18067329.56</v>
      </c>
      <c r="G1366" s="42">
        <v>79406615.76</v>
      </c>
      <c r="H1366" s="42">
        <f t="shared" si="102"/>
        <v>14762989.739999998</v>
      </c>
      <c r="I1366" s="44">
        <v>0</v>
      </c>
      <c r="J1366" s="44">
        <v>3503582</v>
      </c>
      <c r="K1366" s="44">
        <v>1697149.7</v>
      </c>
      <c r="L1366" s="44">
        <v>9562258.04</v>
      </c>
      <c r="M1366" s="43">
        <f t="shared" si="103"/>
        <v>0.08238796648670786</v>
      </c>
    </row>
    <row r="1367" spans="1:13" s="38" customFormat="1" ht="14.25" thickBot="1">
      <c r="A1367" s="40" t="s">
        <v>1078</v>
      </c>
      <c r="B1367" s="34" t="s">
        <v>1223</v>
      </c>
      <c r="C1367" s="35">
        <f aca="true" t="shared" si="105" ref="C1367:H1367">C12-C529</f>
        <v>-6508800</v>
      </c>
      <c r="D1367" s="35">
        <f t="shared" si="105"/>
        <v>14533536223.64</v>
      </c>
      <c r="E1367" s="35">
        <f t="shared" si="105"/>
        <v>17915041787.82</v>
      </c>
      <c r="F1367" s="35">
        <f t="shared" si="105"/>
        <v>-1646435073.21</v>
      </c>
      <c r="G1367" s="35">
        <f t="shared" si="105"/>
        <v>-758985688.6600003</v>
      </c>
      <c r="H1367" s="35">
        <f t="shared" si="105"/>
        <v>4401926.129999999</v>
      </c>
      <c r="I1367" s="37">
        <v>-357723742.15</v>
      </c>
      <c r="J1367" s="37">
        <v>173112176.55</v>
      </c>
      <c r="K1367" s="37">
        <v>-66740967.39</v>
      </c>
      <c r="L1367" s="37">
        <v>-84232231.09</v>
      </c>
      <c r="M1367" s="36">
        <f t="shared" si="103"/>
        <v>-0.6763037933259586</v>
      </c>
    </row>
    <row r="1368" spans="1:14" s="46" customFormat="1" ht="13.5" thickBot="1">
      <c r="A1368" s="102" t="s">
        <v>1243</v>
      </c>
      <c r="B1368" s="103"/>
      <c r="C1368" s="103"/>
      <c r="D1368" s="103"/>
      <c r="E1368" s="103"/>
      <c r="F1368" s="103"/>
      <c r="G1368" s="103"/>
      <c r="H1368" s="103"/>
      <c r="I1368" s="103"/>
      <c r="J1368" s="103"/>
      <c r="K1368" s="103"/>
      <c r="L1368" s="103"/>
      <c r="M1368" s="104"/>
      <c r="N1368" s="45"/>
    </row>
    <row r="1369" spans="1:13" s="38" customFormat="1" ht="13.5">
      <c r="A1369" s="33" t="s">
        <v>1244</v>
      </c>
      <c r="B1369" s="47" t="s">
        <v>1241</v>
      </c>
      <c r="C1369" s="42">
        <f aca="true" t="shared" si="106" ref="C1369:H1369">C1371</f>
        <v>6508800</v>
      </c>
      <c r="D1369" s="42">
        <f t="shared" si="106"/>
        <v>2856383713.17</v>
      </c>
      <c r="E1369" s="42">
        <f t="shared" si="106"/>
        <v>842856873.01</v>
      </c>
      <c r="F1369" s="42">
        <f t="shared" si="106"/>
        <v>391893434.98</v>
      </c>
      <c r="G1369" s="42">
        <f t="shared" si="106"/>
        <v>410424560.9</v>
      </c>
      <c r="H1369" s="42">
        <f t="shared" si="106"/>
        <v>4401926.13</v>
      </c>
      <c r="I1369" s="44">
        <v>357723742.15</v>
      </c>
      <c r="J1369" s="44">
        <v>-173112176.55</v>
      </c>
      <c r="K1369" s="44">
        <v>66740967.39</v>
      </c>
      <c r="L1369" s="44">
        <v>84232231.09</v>
      </c>
      <c r="M1369" s="43">
        <f>H1369/C1369</f>
        <v>0.6763037933259587</v>
      </c>
    </row>
    <row r="1370" spans="1:13" s="16" customFormat="1" ht="13.5">
      <c r="A1370" s="48" t="s">
        <v>1245</v>
      </c>
      <c r="B1370" s="49" t="s">
        <v>1239</v>
      </c>
      <c r="C1370" s="35"/>
      <c r="D1370" s="50"/>
      <c r="E1370" s="50"/>
      <c r="F1370" s="50"/>
      <c r="G1370" s="51"/>
      <c r="H1370" s="35"/>
      <c r="I1370" s="52"/>
      <c r="J1370" s="52"/>
      <c r="K1370" s="52"/>
      <c r="L1370" s="51"/>
      <c r="M1370" s="36"/>
    </row>
    <row r="1371" spans="1:13" s="38" customFormat="1" ht="25.5" customHeight="1">
      <c r="A1371" s="40" t="s">
        <v>81</v>
      </c>
      <c r="B1371" s="47" t="s">
        <v>1927</v>
      </c>
      <c r="C1371" s="35">
        <f aca="true" t="shared" si="107" ref="C1371:H1371">C1377+C1404</f>
        <v>6508800</v>
      </c>
      <c r="D1371" s="35">
        <f t="shared" si="107"/>
        <v>2856383713.17</v>
      </c>
      <c r="E1371" s="35">
        <f t="shared" si="107"/>
        <v>842856873.01</v>
      </c>
      <c r="F1371" s="35">
        <f t="shared" si="107"/>
        <v>391893434.98</v>
      </c>
      <c r="G1371" s="35">
        <f t="shared" si="107"/>
        <v>410424560.9</v>
      </c>
      <c r="H1371" s="35">
        <f t="shared" si="107"/>
        <v>4401926.13</v>
      </c>
      <c r="I1371" s="37">
        <v>948816.3</v>
      </c>
      <c r="J1371" s="37">
        <v>-55346800</v>
      </c>
      <c r="K1371" s="37">
        <v>-24938500</v>
      </c>
      <c r="L1371" s="37">
        <v>-860200</v>
      </c>
      <c r="M1371" s="36">
        <f aca="true" t="shared" si="108" ref="M1371:M1417">H1371/C1371</f>
        <v>0.6763037933259587</v>
      </c>
    </row>
    <row r="1372" spans="1:13" s="16" customFormat="1" ht="25.5" customHeight="1">
      <c r="A1372" s="39" t="s">
        <v>1595</v>
      </c>
      <c r="B1372" s="53" t="s">
        <v>1659</v>
      </c>
      <c r="C1372" s="42">
        <f aca="true" t="shared" si="109" ref="C1372:C1417">SUM(D1372:G1372)</f>
        <v>0</v>
      </c>
      <c r="D1372" s="42">
        <v>0</v>
      </c>
      <c r="E1372" s="42">
        <v>0</v>
      </c>
      <c r="F1372" s="42">
        <v>0</v>
      </c>
      <c r="G1372" s="42">
        <v>0</v>
      </c>
      <c r="H1372" s="42">
        <f aca="true" t="shared" si="110" ref="H1372:H1417">SUM(I1372:L1372)</f>
        <v>0</v>
      </c>
      <c r="I1372" s="44">
        <v>0</v>
      </c>
      <c r="J1372" s="44">
        <v>0</v>
      </c>
      <c r="K1372" s="44">
        <v>0</v>
      </c>
      <c r="L1372" s="44">
        <v>0</v>
      </c>
      <c r="M1372" s="43"/>
    </row>
    <row r="1373" spans="1:13" s="16" customFormat="1" ht="25.5" customHeight="1">
      <c r="A1373" s="39" t="s">
        <v>1564</v>
      </c>
      <c r="B1373" s="53" t="s">
        <v>704</v>
      </c>
      <c r="C1373" s="42">
        <f t="shared" si="109"/>
        <v>0</v>
      </c>
      <c r="D1373" s="42">
        <v>0</v>
      </c>
      <c r="E1373" s="42">
        <v>0</v>
      </c>
      <c r="F1373" s="42">
        <v>0</v>
      </c>
      <c r="G1373" s="42">
        <v>0</v>
      </c>
      <c r="H1373" s="42">
        <f t="shared" si="110"/>
        <v>0</v>
      </c>
      <c r="I1373" s="44">
        <v>0</v>
      </c>
      <c r="J1373" s="44">
        <v>0</v>
      </c>
      <c r="K1373" s="44">
        <v>0</v>
      </c>
      <c r="L1373" s="44">
        <v>0</v>
      </c>
      <c r="M1373" s="43"/>
    </row>
    <row r="1374" spans="1:13" s="16" customFormat="1" ht="25.5" customHeight="1">
      <c r="A1374" s="39" t="s">
        <v>1983</v>
      </c>
      <c r="B1374" s="53" t="s">
        <v>1841</v>
      </c>
      <c r="C1374" s="42">
        <f t="shared" si="109"/>
        <v>0</v>
      </c>
      <c r="D1374" s="42">
        <v>0</v>
      </c>
      <c r="E1374" s="42">
        <v>0</v>
      </c>
      <c r="F1374" s="42">
        <v>0</v>
      </c>
      <c r="G1374" s="42">
        <v>0</v>
      </c>
      <c r="H1374" s="42">
        <f t="shared" si="110"/>
        <v>0</v>
      </c>
      <c r="I1374" s="44">
        <v>0</v>
      </c>
      <c r="J1374" s="44">
        <v>0</v>
      </c>
      <c r="K1374" s="44">
        <v>0</v>
      </c>
      <c r="L1374" s="44">
        <v>0</v>
      </c>
      <c r="M1374" s="43"/>
    </row>
    <row r="1375" spans="1:13" s="16" customFormat="1" ht="25.5" customHeight="1" hidden="1">
      <c r="A1375" s="39" t="s">
        <v>1091</v>
      </c>
      <c r="B1375" s="53" t="s">
        <v>102</v>
      </c>
      <c r="C1375" s="42">
        <f t="shared" si="109"/>
        <v>0</v>
      </c>
      <c r="D1375" s="42">
        <v>0</v>
      </c>
      <c r="E1375" s="42">
        <v>0</v>
      </c>
      <c r="F1375" s="42">
        <v>0</v>
      </c>
      <c r="G1375" s="42">
        <v>0</v>
      </c>
      <c r="H1375" s="42">
        <f t="shared" si="110"/>
        <v>0</v>
      </c>
      <c r="I1375" s="44">
        <v>0</v>
      </c>
      <c r="J1375" s="44">
        <v>0</v>
      </c>
      <c r="K1375" s="44">
        <v>0</v>
      </c>
      <c r="L1375" s="44">
        <v>0</v>
      </c>
      <c r="M1375" s="43" t="e">
        <f t="shared" si="108"/>
        <v>#DIV/0!</v>
      </c>
    </row>
    <row r="1376" spans="1:13" s="16" customFormat="1" ht="25.5" customHeight="1" hidden="1">
      <c r="A1376" s="39" t="s">
        <v>1376</v>
      </c>
      <c r="B1376" s="53" t="s">
        <v>41</v>
      </c>
      <c r="C1376" s="42">
        <f t="shared" si="109"/>
        <v>0</v>
      </c>
      <c r="D1376" s="42">
        <v>0</v>
      </c>
      <c r="E1376" s="42">
        <v>0</v>
      </c>
      <c r="F1376" s="42">
        <v>0</v>
      </c>
      <c r="G1376" s="42">
        <v>0</v>
      </c>
      <c r="H1376" s="42">
        <f t="shared" si="110"/>
        <v>0</v>
      </c>
      <c r="I1376" s="44">
        <v>0</v>
      </c>
      <c r="J1376" s="44">
        <v>0</v>
      </c>
      <c r="K1376" s="44">
        <v>0</v>
      </c>
      <c r="L1376" s="44">
        <v>0</v>
      </c>
      <c r="M1376" s="43" t="e">
        <f t="shared" si="108"/>
        <v>#DIV/0!</v>
      </c>
    </row>
    <row r="1377" spans="1:13" s="38" customFormat="1" ht="25.5" customHeight="1">
      <c r="A1377" s="40" t="s">
        <v>1385</v>
      </c>
      <c r="B1377" s="47" t="s">
        <v>1543</v>
      </c>
      <c r="C1377" s="35">
        <f aca="true" t="shared" si="111" ref="C1377:H1377">C1378+C1379</f>
        <v>627232.98</v>
      </c>
      <c r="D1377" s="35">
        <f t="shared" si="111"/>
        <v>1288247369.5100002</v>
      </c>
      <c r="E1377" s="35">
        <f t="shared" si="111"/>
        <v>733310516.24</v>
      </c>
      <c r="F1377" s="35">
        <f t="shared" si="111"/>
        <v>75569729.01</v>
      </c>
      <c r="G1377" s="35">
        <f t="shared" si="111"/>
        <v>54350107.08</v>
      </c>
      <c r="H1377" s="35">
        <f t="shared" si="111"/>
        <v>0</v>
      </c>
      <c r="I1377" s="37">
        <v>-6451183.7</v>
      </c>
      <c r="J1377" s="37">
        <v>-4000000</v>
      </c>
      <c r="K1377" s="37">
        <v>-21000000</v>
      </c>
      <c r="L1377" s="37">
        <v>0</v>
      </c>
      <c r="M1377" s="36">
        <f t="shared" si="108"/>
        <v>0</v>
      </c>
    </row>
    <row r="1378" spans="1:13" s="16" customFormat="1" ht="25.5" customHeight="1">
      <c r="A1378" s="39" t="s">
        <v>1570</v>
      </c>
      <c r="B1378" s="53" t="s">
        <v>135</v>
      </c>
      <c r="C1378" s="42">
        <v>627232.98</v>
      </c>
      <c r="D1378" s="42">
        <v>2645689202.84</v>
      </c>
      <c r="E1378" s="42">
        <v>815310536.24</v>
      </c>
      <c r="F1378" s="42">
        <v>111351929.01</v>
      </c>
      <c r="G1378" s="42">
        <v>54990507.08</v>
      </c>
      <c r="H1378" s="42">
        <f t="shared" si="110"/>
        <v>0</v>
      </c>
      <c r="I1378" s="44">
        <v>0</v>
      </c>
      <c r="J1378" s="44">
        <v>0</v>
      </c>
      <c r="K1378" s="44">
        <v>0</v>
      </c>
      <c r="L1378" s="44">
        <v>0</v>
      </c>
      <c r="M1378" s="43">
        <f t="shared" si="108"/>
        <v>0</v>
      </c>
    </row>
    <row r="1379" spans="1:13" s="16" customFormat="1" ht="25.5" customHeight="1">
      <c r="A1379" s="39" t="s">
        <v>962</v>
      </c>
      <c r="B1379" s="53" t="s">
        <v>1394</v>
      </c>
      <c r="C1379" s="42">
        <v>0</v>
      </c>
      <c r="D1379" s="42">
        <v>-1357441833.33</v>
      </c>
      <c r="E1379" s="42">
        <v>-82000020</v>
      </c>
      <c r="F1379" s="42">
        <v>-35782200</v>
      </c>
      <c r="G1379" s="42">
        <v>-640400</v>
      </c>
      <c r="H1379" s="42">
        <v>0</v>
      </c>
      <c r="I1379" s="44">
        <v>-6451183.7</v>
      </c>
      <c r="J1379" s="44">
        <v>-4000000</v>
      </c>
      <c r="K1379" s="44">
        <v>-21000000</v>
      </c>
      <c r="L1379" s="44">
        <v>0</v>
      </c>
      <c r="M1379" s="43">
        <v>0</v>
      </c>
    </row>
    <row r="1380" spans="1:13" s="16" customFormat="1" ht="25.5" customHeight="1" hidden="1">
      <c r="A1380" s="39" t="s">
        <v>1882</v>
      </c>
      <c r="B1380" s="53" t="s">
        <v>991</v>
      </c>
      <c r="C1380" s="42">
        <f t="shared" si="109"/>
        <v>0</v>
      </c>
      <c r="D1380" s="42">
        <v>0</v>
      </c>
      <c r="E1380" s="42">
        <v>0</v>
      </c>
      <c r="F1380" s="42">
        <v>0</v>
      </c>
      <c r="G1380" s="42">
        <v>0</v>
      </c>
      <c r="H1380" s="42">
        <f t="shared" si="110"/>
        <v>0</v>
      </c>
      <c r="I1380" s="44">
        <v>0</v>
      </c>
      <c r="J1380" s="44">
        <v>0</v>
      </c>
      <c r="K1380" s="44">
        <v>0</v>
      </c>
      <c r="L1380" s="44">
        <v>0</v>
      </c>
      <c r="M1380" s="43" t="e">
        <f t="shared" si="108"/>
        <v>#DIV/0!</v>
      </c>
    </row>
    <row r="1381" spans="1:13" s="16" customFormat="1" ht="25.5" customHeight="1" hidden="1">
      <c r="A1381" s="39" t="s">
        <v>1981</v>
      </c>
      <c r="B1381" s="53" t="s">
        <v>1700</v>
      </c>
      <c r="C1381" s="42">
        <f t="shared" si="109"/>
        <v>0</v>
      </c>
      <c r="D1381" s="42">
        <v>0</v>
      </c>
      <c r="E1381" s="42">
        <v>0</v>
      </c>
      <c r="F1381" s="42">
        <v>0</v>
      </c>
      <c r="G1381" s="42">
        <v>0</v>
      </c>
      <c r="H1381" s="42">
        <f t="shared" si="110"/>
        <v>0</v>
      </c>
      <c r="I1381" s="44">
        <v>0</v>
      </c>
      <c r="J1381" s="44">
        <v>0</v>
      </c>
      <c r="K1381" s="44">
        <v>0</v>
      </c>
      <c r="L1381" s="44">
        <v>0</v>
      </c>
      <c r="M1381" s="43" t="e">
        <f t="shared" si="108"/>
        <v>#DIV/0!</v>
      </c>
    </row>
    <row r="1382" spans="1:13" s="16" customFormat="1" ht="25.5" customHeight="1" hidden="1">
      <c r="A1382" s="39" t="s">
        <v>1681</v>
      </c>
      <c r="B1382" s="53" t="s">
        <v>690</v>
      </c>
      <c r="C1382" s="42">
        <f t="shared" si="109"/>
        <v>2645689202.84</v>
      </c>
      <c r="D1382" s="42">
        <v>2645689202.84</v>
      </c>
      <c r="E1382" s="42">
        <v>0</v>
      </c>
      <c r="F1382" s="42">
        <v>0</v>
      </c>
      <c r="G1382" s="42">
        <v>0</v>
      </c>
      <c r="H1382" s="42">
        <f t="shared" si="110"/>
        <v>0</v>
      </c>
      <c r="I1382" s="44">
        <v>0</v>
      </c>
      <c r="J1382" s="44">
        <v>0</v>
      </c>
      <c r="K1382" s="44">
        <v>0</v>
      </c>
      <c r="L1382" s="44">
        <v>0</v>
      </c>
      <c r="M1382" s="43">
        <f t="shared" si="108"/>
        <v>0</v>
      </c>
    </row>
    <row r="1383" spans="1:13" s="16" customFormat="1" ht="25.5" customHeight="1" hidden="1">
      <c r="A1383" s="39" t="s">
        <v>183</v>
      </c>
      <c r="B1383" s="53" t="s">
        <v>1628</v>
      </c>
      <c r="C1383" s="42">
        <f t="shared" si="109"/>
        <v>-1357441833.33</v>
      </c>
      <c r="D1383" s="42">
        <v>-1357441833.33</v>
      </c>
      <c r="E1383" s="42">
        <v>0</v>
      </c>
      <c r="F1383" s="42">
        <v>0</v>
      </c>
      <c r="G1383" s="42">
        <v>0</v>
      </c>
      <c r="H1383" s="42">
        <f t="shared" si="110"/>
        <v>-6451183.7</v>
      </c>
      <c r="I1383" s="44">
        <v>-6451183.7</v>
      </c>
      <c r="J1383" s="44">
        <v>0</v>
      </c>
      <c r="K1383" s="44">
        <v>0</v>
      </c>
      <c r="L1383" s="44">
        <v>0</v>
      </c>
      <c r="M1383" s="43">
        <f t="shared" si="108"/>
        <v>0.004752456821059006</v>
      </c>
    </row>
    <row r="1384" spans="1:13" s="16" customFormat="1" ht="25.5" customHeight="1" hidden="1">
      <c r="A1384" s="39" t="s">
        <v>1796</v>
      </c>
      <c r="B1384" s="53" t="s">
        <v>2011</v>
      </c>
      <c r="C1384" s="42">
        <f t="shared" si="109"/>
        <v>815310536.24</v>
      </c>
      <c r="D1384" s="42">
        <v>0</v>
      </c>
      <c r="E1384" s="42">
        <v>815310536.24</v>
      </c>
      <c r="F1384" s="42">
        <v>0</v>
      </c>
      <c r="G1384" s="42">
        <v>0</v>
      </c>
      <c r="H1384" s="42">
        <f t="shared" si="110"/>
        <v>0</v>
      </c>
      <c r="I1384" s="44">
        <v>0</v>
      </c>
      <c r="J1384" s="44">
        <v>0</v>
      </c>
      <c r="K1384" s="44">
        <v>0</v>
      </c>
      <c r="L1384" s="44">
        <v>0</v>
      </c>
      <c r="M1384" s="43">
        <f t="shared" si="108"/>
        <v>0</v>
      </c>
    </row>
    <row r="1385" spans="1:13" s="16" customFormat="1" ht="25.5" customHeight="1" hidden="1">
      <c r="A1385" s="39" t="s">
        <v>126</v>
      </c>
      <c r="B1385" s="53" t="s">
        <v>1950</v>
      </c>
      <c r="C1385" s="42">
        <f t="shared" si="109"/>
        <v>-82000020</v>
      </c>
      <c r="D1385" s="42">
        <v>0</v>
      </c>
      <c r="E1385" s="42">
        <v>-82000020</v>
      </c>
      <c r="F1385" s="42">
        <v>0</v>
      </c>
      <c r="G1385" s="42">
        <v>0</v>
      </c>
      <c r="H1385" s="42">
        <f t="shared" si="110"/>
        <v>-4000000</v>
      </c>
      <c r="I1385" s="44">
        <v>0</v>
      </c>
      <c r="J1385" s="44">
        <v>-4000000</v>
      </c>
      <c r="K1385" s="44">
        <v>0</v>
      </c>
      <c r="L1385" s="44">
        <v>0</v>
      </c>
      <c r="M1385" s="43">
        <f t="shared" si="108"/>
        <v>0.048780475907201</v>
      </c>
    </row>
    <row r="1386" spans="1:13" s="16" customFormat="1" ht="25.5" customHeight="1" hidden="1">
      <c r="A1386" s="39" t="s">
        <v>1368</v>
      </c>
      <c r="B1386" s="53" t="s">
        <v>1038</v>
      </c>
      <c r="C1386" s="42">
        <f t="shared" si="109"/>
        <v>54990507.08</v>
      </c>
      <c r="D1386" s="42">
        <v>0</v>
      </c>
      <c r="E1386" s="42">
        <v>0</v>
      </c>
      <c r="F1386" s="42">
        <v>0</v>
      </c>
      <c r="G1386" s="42">
        <v>54990507.08</v>
      </c>
      <c r="H1386" s="42">
        <f t="shared" si="110"/>
        <v>0</v>
      </c>
      <c r="I1386" s="44">
        <v>0</v>
      </c>
      <c r="J1386" s="44">
        <v>0</v>
      </c>
      <c r="K1386" s="44">
        <v>0</v>
      </c>
      <c r="L1386" s="44">
        <v>0</v>
      </c>
      <c r="M1386" s="43">
        <f t="shared" si="108"/>
        <v>0</v>
      </c>
    </row>
    <row r="1387" spans="1:13" s="16" customFormat="1" ht="25.5" customHeight="1" hidden="1">
      <c r="A1387" s="39" t="s">
        <v>1966</v>
      </c>
      <c r="B1387" s="53" t="s">
        <v>2077</v>
      </c>
      <c r="C1387" s="42">
        <f t="shared" si="109"/>
        <v>-640400</v>
      </c>
      <c r="D1387" s="42">
        <v>0</v>
      </c>
      <c r="E1387" s="42">
        <v>0</v>
      </c>
      <c r="F1387" s="42">
        <v>0</v>
      </c>
      <c r="G1387" s="42">
        <v>-640400</v>
      </c>
      <c r="H1387" s="42">
        <f t="shared" si="110"/>
        <v>0</v>
      </c>
      <c r="I1387" s="44">
        <v>0</v>
      </c>
      <c r="J1387" s="44">
        <v>0</v>
      </c>
      <c r="K1387" s="44">
        <v>0</v>
      </c>
      <c r="L1387" s="44">
        <v>0</v>
      </c>
      <c r="M1387" s="43">
        <f t="shared" si="108"/>
        <v>0</v>
      </c>
    </row>
    <row r="1388" spans="1:13" s="16" customFormat="1" ht="25.5" customHeight="1" hidden="1">
      <c r="A1388" s="39" t="s">
        <v>2056</v>
      </c>
      <c r="B1388" s="53" t="s">
        <v>1473</v>
      </c>
      <c r="C1388" s="42">
        <f t="shared" si="109"/>
        <v>111351929.01</v>
      </c>
      <c r="D1388" s="42">
        <v>0</v>
      </c>
      <c r="E1388" s="42">
        <v>0</v>
      </c>
      <c r="F1388" s="42">
        <v>111351929.01</v>
      </c>
      <c r="G1388" s="42">
        <v>0</v>
      </c>
      <c r="H1388" s="42">
        <f t="shared" si="110"/>
        <v>0</v>
      </c>
      <c r="I1388" s="44">
        <v>0</v>
      </c>
      <c r="J1388" s="44">
        <v>0</v>
      </c>
      <c r="K1388" s="44">
        <v>0</v>
      </c>
      <c r="L1388" s="44">
        <v>0</v>
      </c>
      <c r="M1388" s="43">
        <f t="shared" si="108"/>
        <v>0</v>
      </c>
    </row>
    <row r="1389" spans="1:13" s="16" customFormat="1" ht="25.5" customHeight="1" hidden="1">
      <c r="A1389" s="39" t="s">
        <v>1428</v>
      </c>
      <c r="B1389" s="53" t="s">
        <v>86</v>
      </c>
      <c r="C1389" s="42">
        <f t="shared" si="109"/>
        <v>-35782200</v>
      </c>
      <c r="D1389" s="42">
        <v>0</v>
      </c>
      <c r="E1389" s="42">
        <v>0</v>
      </c>
      <c r="F1389" s="42">
        <v>-35782200</v>
      </c>
      <c r="G1389" s="42">
        <v>0</v>
      </c>
      <c r="H1389" s="42">
        <f t="shared" si="110"/>
        <v>-21000000</v>
      </c>
      <c r="I1389" s="44">
        <v>0</v>
      </c>
      <c r="J1389" s="44">
        <v>0</v>
      </c>
      <c r="K1389" s="44">
        <v>-21000000</v>
      </c>
      <c r="L1389" s="44">
        <v>0</v>
      </c>
      <c r="M1389" s="43">
        <f t="shared" si="108"/>
        <v>0.58688398142093</v>
      </c>
    </row>
    <row r="1390" spans="1:13" s="16" customFormat="1" ht="25.5" customHeight="1" hidden="1">
      <c r="A1390" s="39" t="s">
        <v>1027</v>
      </c>
      <c r="B1390" s="53" t="s">
        <v>1775</v>
      </c>
      <c r="C1390" s="42">
        <f t="shared" si="109"/>
        <v>0</v>
      </c>
      <c r="D1390" s="42">
        <v>0</v>
      </c>
      <c r="E1390" s="42">
        <v>0</v>
      </c>
      <c r="F1390" s="42">
        <v>0</v>
      </c>
      <c r="G1390" s="42">
        <v>0</v>
      </c>
      <c r="H1390" s="42">
        <f t="shared" si="110"/>
        <v>0</v>
      </c>
      <c r="I1390" s="44">
        <v>0</v>
      </c>
      <c r="J1390" s="44">
        <v>0</v>
      </c>
      <c r="K1390" s="44">
        <v>0</v>
      </c>
      <c r="L1390" s="44">
        <v>0</v>
      </c>
      <c r="M1390" s="43" t="e">
        <f t="shared" si="108"/>
        <v>#DIV/0!</v>
      </c>
    </row>
    <row r="1391" spans="1:13" s="16" customFormat="1" ht="25.5" customHeight="1" hidden="1">
      <c r="A1391" s="39" t="s">
        <v>1976</v>
      </c>
      <c r="B1391" s="53" t="s">
        <v>1708</v>
      </c>
      <c r="C1391" s="42">
        <f t="shared" si="109"/>
        <v>0</v>
      </c>
      <c r="D1391" s="42">
        <v>0</v>
      </c>
      <c r="E1391" s="42">
        <v>0</v>
      </c>
      <c r="F1391" s="42">
        <v>0</v>
      </c>
      <c r="G1391" s="42">
        <v>0</v>
      </c>
      <c r="H1391" s="42">
        <f t="shared" si="110"/>
        <v>0</v>
      </c>
      <c r="I1391" s="44">
        <v>0</v>
      </c>
      <c r="J1391" s="44">
        <v>0</v>
      </c>
      <c r="K1391" s="44">
        <v>0</v>
      </c>
      <c r="L1391" s="44">
        <v>0</v>
      </c>
      <c r="M1391" s="43" t="e">
        <f t="shared" si="108"/>
        <v>#DIV/0!</v>
      </c>
    </row>
    <row r="1392" spans="1:13" s="16" customFormat="1" ht="25.5" customHeight="1" hidden="1">
      <c r="A1392" s="39" t="s">
        <v>896</v>
      </c>
      <c r="B1392" s="53" t="s">
        <v>695</v>
      </c>
      <c r="C1392" s="42">
        <f t="shared" si="109"/>
        <v>1127439811.54</v>
      </c>
      <c r="D1392" s="42">
        <v>1127439811.54</v>
      </c>
      <c r="E1392" s="42">
        <v>0</v>
      </c>
      <c r="F1392" s="42">
        <v>0</v>
      </c>
      <c r="G1392" s="42">
        <v>0</v>
      </c>
      <c r="H1392" s="42">
        <f t="shared" si="110"/>
        <v>0</v>
      </c>
      <c r="I1392" s="44">
        <v>0</v>
      </c>
      <c r="J1392" s="44">
        <v>0</v>
      </c>
      <c r="K1392" s="44">
        <v>0</v>
      </c>
      <c r="L1392" s="44">
        <v>0</v>
      </c>
      <c r="M1392" s="43">
        <f t="shared" si="108"/>
        <v>0</v>
      </c>
    </row>
    <row r="1393" spans="1:13" s="16" customFormat="1" ht="25.5" customHeight="1" hidden="1">
      <c r="A1393" s="39" t="s">
        <v>877</v>
      </c>
      <c r="B1393" s="53" t="s">
        <v>1837</v>
      </c>
      <c r="C1393" s="42">
        <f t="shared" si="109"/>
        <v>-1661354032.71</v>
      </c>
      <c r="D1393" s="42">
        <v>-1661354032.71</v>
      </c>
      <c r="E1393" s="42">
        <v>0</v>
      </c>
      <c r="F1393" s="42">
        <v>0</v>
      </c>
      <c r="G1393" s="42">
        <v>0</v>
      </c>
      <c r="H1393" s="42">
        <f t="shared" si="110"/>
        <v>-2100000</v>
      </c>
      <c r="I1393" s="44">
        <v>-2100000</v>
      </c>
      <c r="J1393" s="44">
        <v>0</v>
      </c>
      <c r="K1393" s="44">
        <v>0</v>
      </c>
      <c r="L1393" s="44">
        <v>0</v>
      </c>
      <c r="M1393" s="43">
        <f t="shared" si="108"/>
        <v>0.001264029194653039</v>
      </c>
    </row>
    <row r="1394" spans="1:13" s="16" customFormat="1" ht="25.5" customHeight="1" hidden="1">
      <c r="A1394" s="39" t="s">
        <v>19</v>
      </c>
      <c r="B1394" s="53" t="s">
        <v>2023</v>
      </c>
      <c r="C1394" s="42">
        <f t="shared" si="109"/>
        <v>21724000</v>
      </c>
      <c r="D1394" s="42">
        <v>0</v>
      </c>
      <c r="E1394" s="42">
        <v>21724000</v>
      </c>
      <c r="F1394" s="42">
        <v>0</v>
      </c>
      <c r="G1394" s="42">
        <v>0</v>
      </c>
      <c r="H1394" s="42">
        <f t="shared" si="110"/>
        <v>0</v>
      </c>
      <c r="I1394" s="44">
        <v>0</v>
      </c>
      <c r="J1394" s="44">
        <v>0</v>
      </c>
      <c r="K1394" s="44">
        <v>0</v>
      </c>
      <c r="L1394" s="44">
        <v>0</v>
      </c>
      <c r="M1394" s="43">
        <f t="shared" si="108"/>
        <v>0</v>
      </c>
    </row>
    <row r="1395" spans="1:13" s="16" customFormat="1" ht="25.5" customHeight="1" hidden="1">
      <c r="A1395" s="39" t="s">
        <v>1430</v>
      </c>
      <c r="B1395" s="53" t="s">
        <v>885</v>
      </c>
      <c r="C1395" s="42">
        <f t="shared" si="109"/>
        <v>-459097802.01</v>
      </c>
      <c r="D1395" s="42">
        <v>0</v>
      </c>
      <c r="E1395" s="42">
        <v>-459097802.01</v>
      </c>
      <c r="F1395" s="42">
        <v>0</v>
      </c>
      <c r="G1395" s="42">
        <v>0</v>
      </c>
      <c r="H1395" s="42">
        <f t="shared" si="110"/>
        <v>-52346800</v>
      </c>
      <c r="I1395" s="44">
        <v>0</v>
      </c>
      <c r="J1395" s="44">
        <v>-52346800</v>
      </c>
      <c r="K1395" s="44">
        <v>0</v>
      </c>
      <c r="L1395" s="44">
        <v>0</v>
      </c>
      <c r="M1395" s="43">
        <f t="shared" si="108"/>
        <v>0.11402102072982652</v>
      </c>
    </row>
    <row r="1396" spans="1:13" s="16" customFormat="1" ht="25.5" customHeight="1" hidden="1">
      <c r="A1396" s="39" t="s">
        <v>2106</v>
      </c>
      <c r="B1396" s="53" t="s">
        <v>1044</v>
      </c>
      <c r="C1396" s="42">
        <f t="shared" si="109"/>
        <v>570522</v>
      </c>
      <c r="D1396" s="42">
        <v>0</v>
      </c>
      <c r="E1396" s="42">
        <v>0</v>
      </c>
      <c r="F1396" s="42">
        <v>0</v>
      </c>
      <c r="G1396" s="42">
        <v>570522</v>
      </c>
      <c r="H1396" s="42">
        <f t="shared" si="110"/>
        <v>0</v>
      </c>
      <c r="I1396" s="44">
        <v>0</v>
      </c>
      <c r="J1396" s="44">
        <v>0</v>
      </c>
      <c r="K1396" s="44">
        <v>0</v>
      </c>
      <c r="L1396" s="44">
        <v>0</v>
      </c>
      <c r="M1396" s="43">
        <f t="shared" si="108"/>
        <v>0</v>
      </c>
    </row>
    <row r="1397" spans="1:13" s="16" customFormat="1" ht="25.5" customHeight="1" hidden="1">
      <c r="A1397" s="39" t="s">
        <v>950</v>
      </c>
      <c r="B1397" s="53" t="s">
        <v>945</v>
      </c>
      <c r="C1397" s="42">
        <f t="shared" si="109"/>
        <v>-25139191.43</v>
      </c>
      <c r="D1397" s="42">
        <v>0</v>
      </c>
      <c r="E1397" s="42">
        <v>0</v>
      </c>
      <c r="F1397" s="42">
        <v>0</v>
      </c>
      <c r="G1397" s="42">
        <v>-25139191.43</v>
      </c>
      <c r="H1397" s="42">
        <f t="shared" si="110"/>
        <v>-860200</v>
      </c>
      <c r="I1397" s="44">
        <v>0</v>
      </c>
      <c r="J1397" s="44">
        <v>0</v>
      </c>
      <c r="K1397" s="44">
        <v>0</v>
      </c>
      <c r="L1397" s="44">
        <v>-860200</v>
      </c>
      <c r="M1397" s="43">
        <f t="shared" si="108"/>
        <v>0.03421748875238188</v>
      </c>
    </row>
    <row r="1398" spans="1:13" s="16" customFormat="1" ht="25.5" customHeight="1" hidden="1">
      <c r="A1398" s="39" t="s">
        <v>2060</v>
      </c>
      <c r="B1398" s="53" t="s">
        <v>1080</v>
      </c>
      <c r="C1398" s="42">
        <f t="shared" si="109"/>
        <v>54797542.02</v>
      </c>
      <c r="D1398" s="42">
        <v>0</v>
      </c>
      <c r="E1398" s="42">
        <v>0</v>
      </c>
      <c r="F1398" s="42">
        <v>54797542.02</v>
      </c>
      <c r="G1398" s="42">
        <v>0</v>
      </c>
      <c r="H1398" s="42">
        <f t="shared" si="110"/>
        <v>0</v>
      </c>
      <c r="I1398" s="44">
        <v>0</v>
      </c>
      <c r="J1398" s="44">
        <v>0</v>
      </c>
      <c r="K1398" s="44">
        <v>0</v>
      </c>
      <c r="L1398" s="44">
        <v>0</v>
      </c>
      <c r="M1398" s="43">
        <f t="shared" si="108"/>
        <v>0</v>
      </c>
    </row>
    <row r="1399" spans="1:13" s="16" customFormat="1" ht="25.5" customHeight="1" hidden="1">
      <c r="A1399" s="39" t="s">
        <v>911</v>
      </c>
      <c r="B1399" s="53" t="s">
        <v>1956</v>
      </c>
      <c r="C1399" s="42">
        <f t="shared" si="109"/>
        <v>-79037223.02</v>
      </c>
      <c r="D1399" s="42">
        <v>0</v>
      </c>
      <c r="E1399" s="42">
        <v>0</v>
      </c>
      <c r="F1399" s="42">
        <v>-79037223.02</v>
      </c>
      <c r="G1399" s="42">
        <v>0</v>
      </c>
      <c r="H1399" s="42">
        <f t="shared" si="110"/>
        <v>-3938500</v>
      </c>
      <c r="I1399" s="44">
        <v>0</v>
      </c>
      <c r="J1399" s="44">
        <v>0</v>
      </c>
      <c r="K1399" s="44">
        <v>-3938500</v>
      </c>
      <c r="L1399" s="44">
        <v>0</v>
      </c>
      <c r="M1399" s="43">
        <f t="shared" si="108"/>
        <v>0.04983095115833436</v>
      </c>
    </row>
    <row r="1400" spans="1:13" s="16" customFormat="1" ht="25.5" customHeight="1" hidden="1">
      <c r="A1400" s="39" t="s">
        <v>1494</v>
      </c>
      <c r="B1400" s="53" t="s">
        <v>1023</v>
      </c>
      <c r="C1400" s="42">
        <f t="shared" si="109"/>
        <v>3000000</v>
      </c>
      <c r="D1400" s="42">
        <v>0</v>
      </c>
      <c r="E1400" s="42">
        <v>3000000</v>
      </c>
      <c r="F1400" s="42">
        <v>0</v>
      </c>
      <c r="G1400" s="42">
        <v>0</v>
      </c>
      <c r="H1400" s="42">
        <f t="shared" si="110"/>
        <v>10500000</v>
      </c>
      <c r="I1400" s="44">
        <v>9500000</v>
      </c>
      <c r="J1400" s="44">
        <v>1000000</v>
      </c>
      <c r="K1400" s="44">
        <v>0</v>
      </c>
      <c r="L1400" s="44">
        <v>0</v>
      </c>
      <c r="M1400" s="43">
        <f t="shared" si="108"/>
        <v>3.5</v>
      </c>
    </row>
    <row r="1401" spans="1:13" s="16" customFormat="1" ht="25.5" customHeight="1" hidden="1">
      <c r="A1401" s="39" t="s">
        <v>1452</v>
      </c>
      <c r="B1401" s="53" t="s">
        <v>976</v>
      </c>
      <c r="C1401" s="42">
        <f t="shared" si="109"/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f t="shared" si="110"/>
        <v>0</v>
      </c>
      <c r="I1401" s="44">
        <v>0</v>
      </c>
      <c r="J1401" s="44">
        <v>0</v>
      </c>
      <c r="K1401" s="44">
        <v>0</v>
      </c>
      <c r="L1401" s="44">
        <v>0</v>
      </c>
      <c r="M1401" s="43" t="e">
        <f t="shared" si="108"/>
        <v>#DIV/0!</v>
      </c>
    </row>
    <row r="1402" spans="1:13" s="16" customFormat="1" ht="25.5" customHeight="1" hidden="1">
      <c r="A1402" s="39" t="s">
        <v>2020</v>
      </c>
      <c r="B1402" s="53" t="s">
        <v>1733</v>
      </c>
      <c r="C1402" s="42">
        <f t="shared" si="109"/>
        <v>0</v>
      </c>
      <c r="D1402" s="42">
        <v>0</v>
      </c>
      <c r="E1402" s="42">
        <v>0</v>
      </c>
      <c r="F1402" s="42">
        <v>0</v>
      </c>
      <c r="G1402" s="42">
        <v>0</v>
      </c>
      <c r="H1402" s="42">
        <f t="shared" si="110"/>
        <v>9500000</v>
      </c>
      <c r="I1402" s="44">
        <v>9500000</v>
      </c>
      <c r="J1402" s="44">
        <v>0</v>
      </c>
      <c r="K1402" s="44">
        <v>0</v>
      </c>
      <c r="L1402" s="44">
        <v>0</v>
      </c>
      <c r="M1402" s="43" t="e">
        <f t="shared" si="108"/>
        <v>#DIV/0!</v>
      </c>
    </row>
    <row r="1403" spans="1:13" s="16" customFormat="1" ht="25.5" customHeight="1" hidden="1">
      <c r="A1403" s="39" t="s">
        <v>247</v>
      </c>
      <c r="B1403" s="53" t="s">
        <v>120</v>
      </c>
      <c r="C1403" s="42">
        <f t="shared" si="109"/>
        <v>3000000</v>
      </c>
      <c r="D1403" s="42">
        <v>0</v>
      </c>
      <c r="E1403" s="42">
        <v>3000000</v>
      </c>
      <c r="F1403" s="42">
        <v>0</v>
      </c>
      <c r="G1403" s="42">
        <v>0</v>
      </c>
      <c r="H1403" s="42">
        <f t="shared" si="110"/>
        <v>1000000</v>
      </c>
      <c r="I1403" s="44">
        <v>0</v>
      </c>
      <c r="J1403" s="44">
        <v>1000000</v>
      </c>
      <c r="K1403" s="44">
        <v>0</v>
      </c>
      <c r="L1403" s="44">
        <v>0</v>
      </c>
      <c r="M1403" s="43">
        <f t="shared" si="108"/>
        <v>0.3333333333333333</v>
      </c>
    </row>
    <row r="1404" spans="1:13" s="38" customFormat="1" ht="25.5" customHeight="1">
      <c r="A1404" s="40" t="s">
        <v>912</v>
      </c>
      <c r="B1404" s="47" t="s">
        <v>1241</v>
      </c>
      <c r="C1404" s="35">
        <v>5881567.02</v>
      </c>
      <c r="D1404" s="35">
        <v>1568136343.66</v>
      </c>
      <c r="E1404" s="35">
        <v>109546356.77</v>
      </c>
      <c r="F1404" s="35">
        <v>316323705.97</v>
      </c>
      <c r="G1404" s="35">
        <v>356074453.82</v>
      </c>
      <c r="H1404" s="35">
        <v>4401926.13</v>
      </c>
      <c r="I1404" s="37">
        <v>356774925.85</v>
      </c>
      <c r="J1404" s="37">
        <v>-117765376.55</v>
      </c>
      <c r="K1404" s="37">
        <v>91679467.39</v>
      </c>
      <c r="L1404" s="37">
        <v>85092431.09</v>
      </c>
      <c r="M1404" s="36">
        <f t="shared" si="108"/>
        <v>0.748427436945197</v>
      </c>
    </row>
    <row r="1405" spans="1:13" s="16" customFormat="1" ht="25.5" customHeight="1" hidden="1">
      <c r="A1405" s="39" t="s">
        <v>1702</v>
      </c>
      <c r="B1405" s="53" t="s">
        <v>174</v>
      </c>
      <c r="C1405" s="42">
        <f t="shared" si="109"/>
        <v>2350080860.2200003</v>
      </c>
      <c r="D1405" s="42">
        <v>1568136343.66</v>
      </c>
      <c r="E1405" s="42">
        <v>109546356.77</v>
      </c>
      <c r="F1405" s="42">
        <v>316323705.97</v>
      </c>
      <c r="G1405" s="42">
        <v>356074453.82</v>
      </c>
      <c r="H1405" s="42">
        <f t="shared" si="110"/>
        <v>415781447.78</v>
      </c>
      <c r="I1405" s="44">
        <v>356774925.85</v>
      </c>
      <c r="J1405" s="44">
        <v>-117765376.55</v>
      </c>
      <c r="K1405" s="44">
        <v>91679467.39</v>
      </c>
      <c r="L1405" s="44">
        <v>85092431.09</v>
      </c>
      <c r="M1405" s="43">
        <f t="shared" si="108"/>
        <v>0.17692218800551274</v>
      </c>
    </row>
    <row r="1406" spans="1:13" s="16" customFormat="1" ht="25.5" customHeight="1" hidden="1">
      <c r="A1406" s="39" t="s">
        <v>95</v>
      </c>
      <c r="B1406" s="53" t="s">
        <v>923</v>
      </c>
      <c r="C1406" s="42">
        <f t="shared" si="109"/>
        <v>-65664788665.21001</v>
      </c>
      <c r="D1406" s="42">
        <v>-34706166585.43</v>
      </c>
      <c r="E1406" s="42">
        <v>-24696942591.73</v>
      </c>
      <c r="F1406" s="42">
        <v>-3679607296.14</v>
      </c>
      <c r="G1406" s="42">
        <v>-2582072191.91</v>
      </c>
      <c r="H1406" s="42">
        <f t="shared" si="110"/>
        <v>-7803912252.059999</v>
      </c>
      <c r="I1406" s="44">
        <v>-3853878104.25</v>
      </c>
      <c r="J1406" s="44">
        <v>-3190881883.62</v>
      </c>
      <c r="K1406" s="44">
        <v>-379106966.17</v>
      </c>
      <c r="L1406" s="44">
        <v>-380045298.02</v>
      </c>
      <c r="M1406" s="43">
        <f t="shared" si="108"/>
        <v>0.11884470217132681</v>
      </c>
    </row>
    <row r="1407" spans="1:13" s="16" customFormat="1" ht="25.5" customHeight="1" hidden="1">
      <c r="A1407" s="39" t="s">
        <v>1002</v>
      </c>
      <c r="B1407" s="53" t="s">
        <v>1421</v>
      </c>
      <c r="C1407" s="42">
        <f t="shared" si="109"/>
        <v>-65664788665.21001</v>
      </c>
      <c r="D1407" s="42">
        <v>-34706166585.43</v>
      </c>
      <c r="E1407" s="42">
        <v>-24696942591.73</v>
      </c>
      <c r="F1407" s="42">
        <v>-3679607296.14</v>
      </c>
      <c r="G1407" s="42">
        <v>-2582072191.91</v>
      </c>
      <c r="H1407" s="42">
        <f t="shared" si="110"/>
        <v>-7803912252.059999</v>
      </c>
      <c r="I1407" s="44">
        <v>-3853878104.25</v>
      </c>
      <c r="J1407" s="44">
        <v>-3190881883.62</v>
      </c>
      <c r="K1407" s="44">
        <v>-379106966.17</v>
      </c>
      <c r="L1407" s="44">
        <v>-380045298.02</v>
      </c>
      <c r="M1407" s="43">
        <f t="shared" si="108"/>
        <v>0.11884470217132681</v>
      </c>
    </row>
    <row r="1408" spans="1:13" s="16" customFormat="1" ht="25.5" customHeight="1" hidden="1">
      <c r="A1408" s="39" t="s">
        <v>1851</v>
      </c>
      <c r="B1408" s="53" t="s">
        <v>55</v>
      </c>
      <c r="C1408" s="42">
        <f t="shared" si="109"/>
        <v>-65664788665.21001</v>
      </c>
      <c r="D1408" s="42">
        <v>-34706166585.43</v>
      </c>
      <c r="E1408" s="42">
        <v>-24696942591.73</v>
      </c>
      <c r="F1408" s="42">
        <v>-3679607296.14</v>
      </c>
      <c r="G1408" s="42">
        <v>-2582072191.91</v>
      </c>
      <c r="H1408" s="42">
        <f t="shared" si="110"/>
        <v>-7803912252.059999</v>
      </c>
      <c r="I1408" s="44">
        <v>-3853878104.25</v>
      </c>
      <c r="J1408" s="44">
        <v>-3190881883.62</v>
      </c>
      <c r="K1408" s="44">
        <v>-379106966.17</v>
      </c>
      <c r="L1408" s="44">
        <v>-380045298.02</v>
      </c>
      <c r="M1408" s="43">
        <f t="shared" si="108"/>
        <v>0.11884470217132681</v>
      </c>
    </row>
    <row r="1409" spans="1:13" s="16" customFormat="1" ht="25.5" customHeight="1" hidden="1">
      <c r="A1409" s="39" t="s">
        <v>1711</v>
      </c>
      <c r="B1409" s="53" t="s">
        <v>1445</v>
      </c>
      <c r="C1409" s="42">
        <f t="shared" si="109"/>
        <v>0</v>
      </c>
      <c r="D1409" s="42">
        <v>0</v>
      </c>
      <c r="E1409" s="42">
        <v>0</v>
      </c>
      <c r="F1409" s="42">
        <v>0</v>
      </c>
      <c r="G1409" s="42">
        <v>0</v>
      </c>
      <c r="H1409" s="42">
        <f t="shared" si="110"/>
        <v>0</v>
      </c>
      <c r="I1409" s="44">
        <v>0</v>
      </c>
      <c r="J1409" s="44">
        <v>0</v>
      </c>
      <c r="K1409" s="44">
        <v>0</v>
      </c>
      <c r="L1409" s="44">
        <v>0</v>
      </c>
      <c r="M1409" s="43" t="e">
        <f t="shared" si="108"/>
        <v>#DIV/0!</v>
      </c>
    </row>
    <row r="1410" spans="1:13" s="16" customFormat="1" ht="25.5" customHeight="1" hidden="1">
      <c r="A1410" s="39" t="s">
        <v>1515</v>
      </c>
      <c r="B1410" s="53" t="s">
        <v>974</v>
      </c>
      <c r="C1410" s="42">
        <f t="shared" si="109"/>
        <v>-34706166585.43</v>
      </c>
      <c r="D1410" s="42">
        <v>-34706166585.43</v>
      </c>
      <c r="E1410" s="42">
        <v>0</v>
      </c>
      <c r="F1410" s="42">
        <v>0</v>
      </c>
      <c r="G1410" s="42">
        <v>0</v>
      </c>
      <c r="H1410" s="42">
        <f t="shared" si="110"/>
        <v>-3853878104.25</v>
      </c>
      <c r="I1410" s="44">
        <v>-3853878104.25</v>
      </c>
      <c r="J1410" s="44">
        <v>0</v>
      </c>
      <c r="K1410" s="44">
        <v>0</v>
      </c>
      <c r="L1410" s="44">
        <v>0</v>
      </c>
      <c r="M1410" s="43">
        <f t="shared" si="108"/>
        <v>0.1110430359620269</v>
      </c>
    </row>
    <row r="1411" spans="1:13" s="16" customFormat="1" ht="25.5" customHeight="1" hidden="1">
      <c r="A1411" s="39" t="s">
        <v>900</v>
      </c>
      <c r="B1411" s="53" t="s">
        <v>1065</v>
      </c>
      <c r="C1411" s="42">
        <f t="shared" si="109"/>
        <v>-24696942591.73</v>
      </c>
      <c r="D1411" s="42">
        <v>0</v>
      </c>
      <c r="E1411" s="42">
        <v>-24696942591.73</v>
      </c>
      <c r="F1411" s="42">
        <v>0</v>
      </c>
      <c r="G1411" s="42">
        <v>0</v>
      </c>
      <c r="H1411" s="42">
        <f t="shared" si="110"/>
        <v>-3190881883.62</v>
      </c>
      <c r="I1411" s="44">
        <v>0</v>
      </c>
      <c r="J1411" s="44">
        <v>-3190881883.62</v>
      </c>
      <c r="K1411" s="44">
        <v>0</v>
      </c>
      <c r="L1411" s="44">
        <v>0</v>
      </c>
      <c r="M1411" s="43">
        <f t="shared" si="108"/>
        <v>0.12920149414318582</v>
      </c>
    </row>
    <row r="1412" spans="1:13" s="16" customFormat="1" ht="25.5" customHeight="1" hidden="1">
      <c r="A1412" s="39" t="s">
        <v>1758</v>
      </c>
      <c r="B1412" s="53" t="s">
        <v>901</v>
      </c>
      <c r="C1412" s="42">
        <f t="shared" si="109"/>
        <v>0</v>
      </c>
      <c r="D1412" s="42">
        <v>0</v>
      </c>
      <c r="E1412" s="42">
        <v>0</v>
      </c>
      <c r="F1412" s="42">
        <v>0</v>
      </c>
      <c r="G1412" s="42">
        <v>0</v>
      </c>
      <c r="H1412" s="42">
        <f t="shared" si="110"/>
        <v>0</v>
      </c>
      <c r="I1412" s="44">
        <v>0</v>
      </c>
      <c r="J1412" s="44">
        <v>0</v>
      </c>
      <c r="K1412" s="44">
        <v>0</v>
      </c>
      <c r="L1412" s="44">
        <v>0</v>
      </c>
      <c r="M1412" s="43" t="e">
        <f t="shared" si="108"/>
        <v>#DIV/0!</v>
      </c>
    </row>
    <row r="1413" spans="1:13" s="16" customFormat="1" ht="25.5" customHeight="1" hidden="1">
      <c r="A1413" s="39" t="s">
        <v>997</v>
      </c>
      <c r="B1413" s="53" t="s">
        <v>37</v>
      </c>
      <c r="C1413" s="42">
        <f t="shared" si="109"/>
        <v>-2582072191.91</v>
      </c>
      <c r="D1413" s="42">
        <v>0</v>
      </c>
      <c r="E1413" s="42">
        <v>0</v>
      </c>
      <c r="F1413" s="42">
        <v>0</v>
      </c>
      <c r="G1413" s="42">
        <v>-2582072191.91</v>
      </c>
      <c r="H1413" s="42">
        <f t="shared" si="110"/>
        <v>-380045298.02</v>
      </c>
      <c r="I1413" s="44">
        <v>0</v>
      </c>
      <c r="J1413" s="44">
        <v>0</v>
      </c>
      <c r="K1413" s="44">
        <v>0</v>
      </c>
      <c r="L1413" s="44">
        <v>-380045298.02</v>
      </c>
      <c r="M1413" s="43">
        <f t="shared" si="108"/>
        <v>0.14718616280781616</v>
      </c>
    </row>
    <row r="1414" spans="1:13" s="16" customFormat="1" ht="25.5" customHeight="1" hidden="1">
      <c r="A1414" s="39" t="s">
        <v>939</v>
      </c>
      <c r="B1414" s="53" t="s">
        <v>144</v>
      </c>
      <c r="C1414" s="42">
        <f t="shared" si="109"/>
        <v>-3679607296.14</v>
      </c>
      <c r="D1414" s="42">
        <v>0</v>
      </c>
      <c r="E1414" s="42">
        <v>0</v>
      </c>
      <c r="F1414" s="42">
        <v>-3679607296.14</v>
      </c>
      <c r="G1414" s="42">
        <v>0</v>
      </c>
      <c r="H1414" s="42">
        <f t="shared" si="110"/>
        <v>-379106966.17</v>
      </c>
      <c r="I1414" s="44">
        <v>0</v>
      </c>
      <c r="J1414" s="44">
        <v>0</v>
      </c>
      <c r="K1414" s="44">
        <v>-379106966.17</v>
      </c>
      <c r="L1414" s="44">
        <v>0</v>
      </c>
      <c r="M1414" s="43">
        <f t="shared" si="108"/>
        <v>0.10302919188351777</v>
      </c>
    </row>
    <row r="1415" spans="1:13" s="16" customFormat="1" ht="25.5" customHeight="1" hidden="1">
      <c r="A1415" s="39" t="s">
        <v>38</v>
      </c>
      <c r="B1415" s="53" t="s">
        <v>1669</v>
      </c>
      <c r="C1415" s="42">
        <f t="shared" si="109"/>
        <v>68020641370.100006</v>
      </c>
      <c r="D1415" s="42">
        <v>36280074773.76</v>
      </c>
      <c r="E1415" s="42">
        <v>24806488948.5</v>
      </c>
      <c r="F1415" s="42">
        <v>3995931002.11</v>
      </c>
      <c r="G1415" s="42">
        <v>2938146645.73</v>
      </c>
      <c r="H1415" s="42">
        <f t="shared" si="110"/>
        <v>8219693699.84</v>
      </c>
      <c r="I1415" s="44">
        <v>4210653030.1</v>
      </c>
      <c r="J1415" s="44">
        <v>3073116507.07</v>
      </c>
      <c r="K1415" s="44">
        <v>470786433.56</v>
      </c>
      <c r="L1415" s="44">
        <v>465137729.11</v>
      </c>
      <c r="M1415" s="43">
        <f t="shared" si="108"/>
        <v>0.1208411672438765</v>
      </c>
    </row>
    <row r="1416" spans="1:13" s="16" customFormat="1" ht="25.5" customHeight="1" hidden="1">
      <c r="A1416" s="39" t="s">
        <v>2</v>
      </c>
      <c r="B1416" s="53" t="s">
        <v>1999</v>
      </c>
      <c r="C1416" s="42">
        <f t="shared" si="109"/>
        <v>68020641370.100006</v>
      </c>
      <c r="D1416" s="42">
        <v>36280074773.76</v>
      </c>
      <c r="E1416" s="42">
        <v>24806488948.5</v>
      </c>
      <c r="F1416" s="42">
        <v>3995931002.11</v>
      </c>
      <c r="G1416" s="42">
        <v>2938146645.73</v>
      </c>
      <c r="H1416" s="42">
        <f t="shared" si="110"/>
        <v>8219693699.84</v>
      </c>
      <c r="I1416" s="44">
        <v>4210653030.1</v>
      </c>
      <c r="J1416" s="44">
        <v>3073116507.07</v>
      </c>
      <c r="K1416" s="44">
        <v>470786433.56</v>
      </c>
      <c r="L1416" s="44">
        <v>465137729.11</v>
      </c>
      <c r="M1416" s="43">
        <f t="shared" si="108"/>
        <v>0.1208411672438765</v>
      </c>
    </row>
    <row r="1417" spans="1:13" s="16" customFormat="1" ht="25.5" customHeight="1" hidden="1">
      <c r="A1417" s="39" t="s">
        <v>1941</v>
      </c>
      <c r="B1417" s="53" t="s">
        <v>894</v>
      </c>
      <c r="C1417" s="42">
        <f t="shared" si="109"/>
        <v>68020641370.100006</v>
      </c>
      <c r="D1417" s="42">
        <v>36280074773.76</v>
      </c>
      <c r="E1417" s="42">
        <v>24806488948.5</v>
      </c>
      <c r="F1417" s="42">
        <v>3995931002.11</v>
      </c>
      <c r="G1417" s="42">
        <v>2938146645.73</v>
      </c>
      <c r="H1417" s="42">
        <f t="shared" si="110"/>
        <v>8219693699.84</v>
      </c>
      <c r="I1417" s="44">
        <v>4210653030.1</v>
      </c>
      <c r="J1417" s="44">
        <v>3073116507.07</v>
      </c>
      <c r="K1417" s="44">
        <v>470786433.56</v>
      </c>
      <c r="L1417" s="44">
        <v>465137729.11</v>
      </c>
      <c r="M1417" s="43">
        <f t="shared" si="108"/>
        <v>0.1208411672438765</v>
      </c>
    </row>
    <row r="1418" spans="1:13" s="16" customFormat="1" ht="25.5" customHeight="1" hidden="1">
      <c r="A1418" s="39" t="s">
        <v>1056</v>
      </c>
      <c r="B1418" s="53" t="s">
        <v>936</v>
      </c>
      <c r="C1418" s="42">
        <f aca="true" t="shared" si="112" ref="C1418:C1423">SUM(D1418:G1418)</f>
        <v>0</v>
      </c>
      <c r="D1418" s="42">
        <v>0</v>
      </c>
      <c r="E1418" s="42">
        <v>0</v>
      </c>
      <c r="F1418" s="42">
        <v>0</v>
      </c>
      <c r="G1418" s="42">
        <v>0</v>
      </c>
      <c r="H1418" s="42">
        <f aca="true" t="shared" si="113" ref="H1418:H1423">SUM(I1418:L1418)</f>
        <v>0</v>
      </c>
      <c r="I1418" s="44">
        <v>0</v>
      </c>
      <c r="J1418" s="44">
        <v>0</v>
      </c>
      <c r="K1418" s="44">
        <v>0</v>
      </c>
      <c r="L1418" s="44">
        <v>0</v>
      </c>
      <c r="M1418" s="43" t="e">
        <f aca="true" t="shared" si="114" ref="M1418:M1423">H1418/C1418</f>
        <v>#DIV/0!</v>
      </c>
    </row>
    <row r="1419" spans="1:13" s="16" customFormat="1" ht="25.5" customHeight="1" hidden="1">
      <c r="A1419" s="39" t="s">
        <v>255</v>
      </c>
      <c r="B1419" s="53" t="s">
        <v>1914</v>
      </c>
      <c r="C1419" s="42">
        <f t="shared" si="112"/>
        <v>36280074773.76</v>
      </c>
      <c r="D1419" s="42">
        <v>36280074773.76</v>
      </c>
      <c r="E1419" s="42">
        <v>0</v>
      </c>
      <c r="F1419" s="42">
        <v>0</v>
      </c>
      <c r="G1419" s="42">
        <v>0</v>
      </c>
      <c r="H1419" s="42">
        <f t="shared" si="113"/>
        <v>4210653030.1</v>
      </c>
      <c r="I1419" s="44">
        <v>4210653030.1</v>
      </c>
      <c r="J1419" s="44">
        <v>0</v>
      </c>
      <c r="K1419" s="44">
        <v>0</v>
      </c>
      <c r="L1419" s="44">
        <v>0</v>
      </c>
      <c r="M1419" s="43">
        <f t="shared" si="114"/>
        <v>0.11605965688762596</v>
      </c>
    </row>
    <row r="1420" spans="1:13" s="16" customFormat="1" ht="25.5" customHeight="1" hidden="1">
      <c r="A1420" s="39" t="s">
        <v>1561</v>
      </c>
      <c r="B1420" s="53" t="s">
        <v>79</v>
      </c>
      <c r="C1420" s="42">
        <f t="shared" si="112"/>
        <v>24806488948.5</v>
      </c>
      <c r="D1420" s="42">
        <v>0</v>
      </c>
      <c r="E1420" s="42">
        <v>24806488948.5</v>
      </c>
      <c r="F1420" s="42">
        <v>0</v>
      </c>
      <c r="G1420" s="42">
        <v>0</v>
      </c>
      <c r="H1420" s="42">
        <f t="shared" si="113"/>
        <v>3073116507.07</v>
      </c>
      <c r="I1420" s="44">
        <v>0</v>
      </c>
      <c r="J1420" s="44">
        <v>3073116507.07</v>
      </c>
      <c r="K1420" s="44">
        <v>0</v>
      </c>
      <c r="L1420" s="44">
        <v>0</v>
      </c>
      <c r="M1420" s="43">
        <f t="shared" si="114"/>
        <v>0.12388357390882701</v>
      </c>
    </row>
    <row r="1421" spans="1:13" s="16" customFormat="1" ht="25.5" customHeight="1" hidden="1">
      <c r="A1421" s="39" t="s">
        <v>1577</v>
      </c>
      <c r="B1421" s="53" t="s">
        <v>1770</v>
      </c>
      <c r="C1421" s="42">
        <f t="shared" si="112"/>
        <v>0</v>
      </c>
      <c r="D1421" s="42">
        <v>0</v>
      </c>
      <c r="E1421" s="42">
        <v>0</v>
      </c>
      <c r="F1421" s="42">
        <v>0</v>
      </c>
      <c r="G1421" s="42">
        <v>0</v>
      </c>
      <c r="H1421" s="42">
        <f t="shared" si="113"/>
        <v>0</v>
      </c>
      <c r="I1421" s="44">
        <v>0</v>
      </c>
      <c r="J1421" s="44">
        <v>0</v>
      </c>
      <c r="K1421" s="44">
        <v>0</v>
      </c>
      <c r="L1421" s="44">
        <v>0</v>
      </c>
      <c r="M1421" s="43" t="e">
        <f t="shared" si="114"/>
        <v>#DIV/0!</v>
      </c>
    </row>
    <row r="1422" spans="1:13" s="16" customFormat="1" ht="25.5" customHeight="1" hidden="1">
      <c r="A1422" s="39" t="s">
        <v>918</v>
      </c>
      <c r="B1422" s="53" t="s">
        <v>1031</v>
      </c>
      <c r="C1422" s="42">
        <f t="shared" si="112"/>
        <v>2938146645.73</v>
      </c>
      <c r="D1422" s="42">
        <v>0</v>
      </c>
      <c r="E1422" s="42">
        <v>0</v>
      </c>
      <c r="F1422" s="42">
        <v>0</v>
      </c>
      <c r="G1422" s="42">
        <v>2938146645.73</v>
      </c>
      <c r="H1422" s="42">
        <f t="shared" si="113"/>
        <v>465137729.11</v>
      </c>
      <c r="I1422" s="44">
        <v>0</v>
      </c>
      <c r="J1422" s="44">
        <v>0</v>
      </c>
      <c r="K1422" s="44">
        <v>0</v>
      </c>
      <c r="L1422" s="44">
        <v>465137729.11</v>
      </c>
      <c r="M1422" s="43">
        <f t="shared" si="114"/>
        <v>0.15830990933893083</v>
      </c>
    </row>
    <row r="1423" spans="1:13" s="16" customFormat="1" ht="25.5" customHeight="1" hidden="1">
      <c r="A1423" s="39" t="s">
        <v>1015</v>
      </c>
      <c r="B1423" s="53" t="s">
        <v>1362</v>
      </c>
      <c r="C1423" s="42">
        <f t="shared" si="112"/>
        <v>3995931002.11</v>
      </c>
      <c r="D1423" s="42">
        <v>0</v>
      </c>
      <c r="E1423" s="42">
        <v>0</v>
      </c>
      <c r="F1423" s="42">
        <v>3995931002.11</v>
      </c>
      <c r="G1423" s="42">
        <v>0</v>
      </c>
      <c r="H1423" s="42">
        <f t="shared" si="113"/>
        <v>470786433.56</v>
      </c>
      <c r="I1423" s="44">
        <v>0</v>
      </c>
      <c r="J1423" s="44">
        <v>0</v>
      </c>
      <c r="K1423" s="44">
        <v>470786433.56</v>
      </c>
      <c r="L1423" s="44">
        <v>0</v>
      </c>
      <c r="M1423" s="43">
        <f t="shared" si="114"/>
        <v>0.11781645711885597</v>
      </c>
    </row>
    <row r="1424" ht="14.25">
      <c r="A1424" s="54"/>
    </row>
    <row r="1426" spans="1:3" ht="14.25" customHeight="1">
      <c r="A1426" s="98" t="s">
        <v>1453</v>
      </c>
      <c r="B1426" s="98"/>
      <c r="C1426" t="s">
        <v>1454</v>
      </c>
    </row>
    <row r="1427" spans="1:2" ht="14.25">
      <c r="A1427" s="55"/>
      <c r="B1427" s="56"/>
    </row>
    <row r="1428" spans="1:3" ht="14.25" customHeight="1">
      <c r="A1428" s="98" t="s">
        <v>1455</v>
      </c>
      <c r="B1428" s="98"/>
      <c r="C1428" t="s">
        <v>1923</v>
      </c>
    </row>
    <row r="1429" spans="1:2" ht="14.25">
      <c r="A1429" s="55"/>
      <c r="B1429" s="56"/>
    </row>
    <row r="1430" spans="1:2" ht="14.25">
      <c r="A1430" s="98"/>
      <c r="B1430" s="98"/>
    </row>
    <row r="1431" spans="1:2" ht="14.25">
      <c r="A1431" s="57"/>
      <c r="B1431" s="56"/>
    </row>
    <row r="1432" spans="1:2" ht="27.75" customHeight="1">
      <c r="A1432" s="98"/>
      <c r="B1432" s="98"/>
    </row>
    <row r="1433" spans="1:2" ht="14.25">
      <c r="A1433" s="57"/>
      <c r="B1433" s="56"/>
    </row>
    <row r="1435" ht="14.25">
      <c r="A1435" s="58"/>
    </row>
  </sheetData>
  <sheetProtection/>
  <mergeCells count="16">
    <mergeCell ref="A6:B6"/>
    <mergeCell ref="A1428:B1428"/>
    <mergeCell ref="A11:M11"/>
    <mergeCell ref="C8:M8"/>
    <mergeCell ref="A7:B7"/>
    <mergeCell ref="A8:A9"/>
    <mergeCell ref="B8:B9"/>
    <mergeCell ref="A1:I1"/>
    <mergeCell ref="A2:I2"/>
    <mergeCell ref="A4:B4"/>
    <mergeCell ref="A5:M5"/>
    <mergeCell ref="A1432:B1432"/>
    <mergeCell ref="A528:M528"/>
    <mergeCell ref="A1368:M1368"/>
    <mergeCell ref="A1426:B1426"/>
    <mergeCell ref="A1430:B1430"/>
  </mergeCells>
  <printOptions/>
  <pageMargins left="0.35433070866141736" right="0.15748031496062992" top="0.5905511811023623" bottom="0.2362204724409449" header="0.31496062992125984" footer="0.1574803149606299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43.8515625" style="61" customWidth="1"/>
    <col min="2" max="2" width="14.00390625" style="61" bestFit="1" customWidth="1"/>
    <col min="3" max="3" width="13.57421875" style="61" customWidth="1"/>
    <col min="4" max="4" width="12.8515625" style="61" bestFit="1" customWidth="1"/>
    <col min="5" max="16384" width="9.140625" style="61" customWidth="1"/>
  </cols>
  <sheetData>
    <row r="1" spans="1:4" ht="15">
      <c r="A1" s="59" t="s">
        <v>1247</v>
      </c>
      <c r="B1" s="60"/>
      <c r="C1" s="60"/>
      <c r="D1" s="60"/>
    </row>
    <row r="2" spans="1:4" ht="15">
      <c r="A2" s="62" t="s">
        <v>1248</v>
      </c>
      <c r="B2" s="60"/>
      <c r="C2" s="63"/>
      <c r="D2" s="63" t="s">
        <v>1249</v>
      </c>
    </row>
    <row r="3" spans="1:4" ht="20.25">
      <c r="A3" s="64" t="s">
        <v>1250</v>
      </c>
      <c r="B3" s="64" t="s">
        <v>1456</v>
      </c>
      <c r="C3" s="64" t="s">
        <v>1457</v>
      </c>
      <c r="D3" s="64" t="s">
        <v>193</v>
      </c>
    </row>
    <row r="4" spans="1:4" ht="14.25">
      <c r="A4" s="65">
        <v>1</v>
      </c>
      <c r="B4" s="65">
        <v>8</v>
      </c>
      <c r="C4" s="65">
        <v>9</v>
      </c>
      <c r="D4" s="65">
        <v>10</v>
      </c>
    </row>
    <row r="5" spans="1:4" ht="14.25">
      <c r="A5" s="66" t="s">
        <v>1251</v>
      </c>
      <c r="B5" s="67">
        <f>B6+B7</f>
        <v>9189200</v>
      </c>
      <c r="C5" s="67">
        <f>C6+C7</f>
        <v>4094742.29</v>
      </c>
      <c r="D5" s="68">
        <f>C5/B5</f>
        <v>0.44560378378966614</v>
      </c>
    </row>
    <row r="6" spans="1:4" ht="20.25">
      <c r="A6" s="96" t="s">
        <v>1460</v>
      </c>
      <c r="B6" s="70">
        <v>9189200</v>
      </c>
      <c r="C6" s="70">
        <v>4094742.29</v>
      </c>
      <c r="D6" s="71">
        <f>C6/B6</f>
        <v>0.44560378378966614</v>
      </c>
    </row>
    <row r="7" spans="1:4" ht="20.25">
      <c r="A7" s="69" t="s">
        <v>1252</v>
      </c>
      <c r="B7" s="70">
        <v>0</v>
      </c>
      <c r="C7" s="70">
        <v>0</v>
      </c>
      <c r="D7" s="71">
        <v>0</v>
      </c>
    </row>
    <row r="8" spans="1:4" ht="14.25">
      <c r="A8" s="72"/>
      <c r="B8" s="73"/>
      <c r="C8" s="73"/>
      <c r="D8" s="74"/>
    </row>
    <row r="9" spans="1:4" ht="14.25">
      <c r="A9" s="118" t="s">
        <v>1253</v>
      </c>
      <c r="B9" s="118"/>
      <c r="C9" s="118"/>
      <c r="D9" s="118"/>
    </row>
    <row r="10" spans="1:4" ht="14.25">
      <c r="A10" s="119" t="s">
        <v>1254</v>
      </c>
      <c r="B10" s="122"/>
      <c r="C10" s="122"/>
      <c r="D10" s="122"/>
    </row>
    <row r="11" spans="1:4" ht="19.5" customHeight="1">
      <c r="A11" s="120"/>
      <c r="B11" s="123" t="s">
        <v>1458</v>
      </c>
      <c r="C11" s="124"/>
      <c r="D11" s="75"/>
    </row>
    <row r="12" spans="1:4" ht="28.5">
      <c r="A12" s="121"/>
      <c r="B12" s="76" t="s">
        <v>1255</v>
      </c>
      <c r="C12" s="75" t="s">
        <v>1256</v>
      </c>
      <c r="D12" s="76"/>
    </row>
    <row r="13" spans="1:4" ht="14.25">
      <c r="A13" s="65">
        <v>1</v>
      </c>
      <c r="B13" s="65">
        <v>14</v>
      </c>
      <c r="C13" s="65">
        <v>15</v>
      </c>
      <c r="D13" s="65"/>
    </row>
    <row r="14" spans="1:4" s="79" customFormat="1" ht="20.25">
      <c r="A14" s="77" t="s">
        <v>1257</v>
      </c>
      <c r="B14" s="78">
        <v>0</v>
      </c>
      <c r="C14" s="78">
        <v>0</v>
      </c>
      <c r="D14" s="78"/>
    </row>
    <row r="15" spans="1:4" s="79" customFormat="1" ht="14.25">
      <c r="A15" s="80" t="s">
        <v>1242</v>
      </c>
      <c r="B15" s="81"/>
      <c r="C15" s="81"/>
      <c r="D15" s="81"/>
    </row>
    <row r="16" spans="1:4" s="79" customFormat="1" ht="14.25">
      <c r="A16" s="82" t="s">
        <v>1258</v>
      </c>
      <c r="B16" s="81">
        <v>0</v>
      </c>
      <c r="C16" s="81">
        <v>0</v>
      </c>
      <c r="D16" s="81"/>
    </row>
    <row r="17" spans="1:4" s="79" customFormat="1" ht="40.5">
      <c r="A17" s="83" t="s">
        <v>1259</v>
      </c>
      <c r="B17" s="81">
        <v>0</v>
      </c>
      <c r="C17" s="81">
        <v>0</v>
      </c>
      <c r="D17" s="81"/>
    </row>
    <row r="18" spans="1:4" s="79" customFormat="1" ht="14.25">
      <c r="A18" s="83" t="s">
        <v>1260</v>
      </c>
      <c r="B18" s="81">
        <v>0</v>
      </c>
      <c r="C18" s="81">
        <v>0</v>
      </c>
      <c r="D18" s="81"/>
    </row>
    <row r="19" spans="1:4" s="79" customFormat="1" ht="20.25">
      <c r="A19" s="82" t="s">
        <v>1261</v>
      </c>
      <c r="B19" s="81">
        <v>0</v>
      </c>
      <c r="C19" s="81">
        <v>0</v>
      </c>
      <c r="D19" s="81"/>
    </row>
    <row r="20" s="84" customFormat="1" ht="14.25"/>
    <row r="21" ht="14.25">
      <c r="A21" s="85"/>
    </row>
    <row r="22" spans="1:3" s="86" customFormat="1" ht="13.5" customHeight="1">
      <c r="A22" s="90" t="s">
        <v>1453</v>
      </c>
      <c r="C22" s="86" t="s">
        <v>1454</v>
      </c>
    </row>
    <row r="23" s="86" customFormat="1" ht="13.5">
      <c r="A23" s="55"/>
    </row>
    <row r="24" spans="1:3" s="86" customFormat="1" ht="13.5" customHeight="1">
      <c r="A24" s="90" t="s">
        <v>1459</v>
      </c>
      <c r="C24" s="86" t="s">
        <v>1923</v>
      </c>
    </row>
    <row r="25" s="86" customFormat="1" ht="13.5">
      <c r="A25" s="55"/>
    </row>
    <row r="26" s="86" customFormat="1" ht="13.5" customHeight="1">
      <c r="A26" s="90"/>
    </row>
    <row r="27" s="86" customFormat="1" ht="13.5">
      <c r="A27" s="57"/>
    </row>
    <row r="28" s="86" customFormat="1" ht="13.5" customHeight="1">
      <c r="A28" s="90"/>
    </row>
    <row r="29" ht="14.25">
      <c r="A29" s="57"/>
    </row>
    <row r="30" ht="14.25">
      <c r="A30" s="88"/>
    </row>
    <row r="31" ht="14.25">
      <c r="A31" s="87"/>
    </row>
    <row r="34" ht="14.25">
      <c r="A34" s="89"/>
    </row>
  </sheetData>
  <sheetProtection/>
  <mergeCells count="4">
    <mergeCell ref="A9:D9"/>
    <mergeCell ref="A10:A12"/>
    <mergeCell ref="B10:D10"/>
    <mergeCell ref="B11:C11"/>
  </mergeCells>
  <printOptions/>
  <pageMargins left="0.43" right="0.18" top="0.33" bottom="0.25" header="0.17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Главбух</cp:lastModifiedBy>
  <cp:lastPrinted>2017-04-21T02:11:59Z</cp:lastPrinted>
  <dcterms:created xsi:type="dcterms:W3CDTF">2017-03-21T04:58:13Z</dcterms:created>
  <dcterms:modified xsi:type="dcterms:W3CDTF">2017-07-21T07:08:39Z</dcterms:modified>
  <cp:category/>
  <cp:version/>
  <cp:contentType/>
  <cp:contentStatus/>
</cp:coreProperties>
</file>